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500" firstSheet="13" activeTab="1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表06" sheetId="10" r:id="rId10"/>
    <sheet name="部门政府采购预算表07" sheetId="11" r:id="rId11"/>
    <sheet name="部门政府购买服务预算表08" sheetId="12" r:id="rId12"/>
    <sheet name="省对下转移支付预算表09-1" sheetId="13" r:id="rId13"/>
    <sheet name="省对下转移支付绩效目标表09-2" sheetId="14" r:id="rId14"/>
    <sheet name="新增资产配置表10" sheetId="15" r:id="rId15"/>
    <sheet name="中央转移支付补助项目支出预算表11" sheetId="16" r:id="rId16"/>
    <sheet name="部门项目支出中期规划预算表12" sheetId="17" r:id="rId17"/>
    <sheet name="省级政务信息化建设类项目预算表13" sheetId="18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<sst xmlns="http://schemas.openxmlformats.org/spreadsheetml/2006/main" count="1479" uniqueCount="489">
  <si>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</si>
  <si>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</si>
  <si>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</si>
  <si>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</si>
  <si>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</si>
  <si>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</si>
  <si>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</si>
  <si>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</si>
  <si>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</si>
  <si>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</si>
  <si>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</si>
  <si>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</si>
  <si>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</si>
  <si>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</si>
  <si>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</si>
  <si>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</si>
  <si>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</si>
  <si>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</si>
  <si>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</si>
  <si>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</si>
  <si>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</si>
  <si>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</si>
  <si>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</si>
  <si>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</si>
  <si>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</si>
  <si>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</si>
  <si>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</si>
  <si>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</si>
  <si>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</si>
  <si>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</si>
  <si>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</si>
  <si>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</si>
  <si>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</si>
  <si>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</si>
  <si>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</si>
  <si>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</si>
  <si>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</si>
  <si>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</si>
  <si>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</si>
  <si>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</si>
  <si>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</si>
  <si>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</si>
  <si>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非财政拨款结余</t>
  </si>
  <si>
    <t>事业收入</t>
  </si>
  <si>
    <t>169016005</t>
  </si>
  <si>
    <t>云南省林业调查规划院营林分院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</si>
  <si>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</si>
  <si>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</si>
  <si>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</si>
  <si>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</si>
  <si>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</si>
  <si>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</si>
  <si>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</si>
  <si>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</si>
  <si>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</si>
  <si>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</si>
  <si>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</si>
  <si>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</si>
  <si>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</si>
  <si>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206</t>
  </si>
  <si>
    <t>科学技术支出</t>
  </si>
  <si>
    <t>20603</t>
  </si>
  <si>
    <t>应用研究</t>
  </si>
  <si>
    <t>2060302</t>
  </si>
  <si>
    <t>社会公益研究</t>
  </si>
  <si>
    <t>20604</t>
  </si>
  <si>
    <t>技术研究与开发</t>
  </si>
  <si>
    <t>2060404</t>
  </si>
  <si>
    <t>科技成果转化与扩散</t>
  </si>
  <si>
    <t>20609</t>
  </si>
  <si>
    <t>科技重大项目</t>
  </si>
  <si>
    <t>2060902</t>
  </si>
  <si>
    <t>重点研发计划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</si>
  <si>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</si>
  <si>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</si>
  <si>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</si>
  <si>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</si>
  <si>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</si>
  <si>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</si>
  <si>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</si>
  <si>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</si>
  <si>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</si>
  <si>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</si>
  <si>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</si>
  <si>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</si>
  <si>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</si>
  <si>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</si>
  <si>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</si>
  <si>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</si>
  <si>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</si>
  <si>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</si>
  <si>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</si>
  <si>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</si>
  <si>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</si>
  <si>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</si>
  <si>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</si>
  <si>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21302</t>
  </si>
  <si>
    <t>林业和草原</t>
  </si>
  <si>
    <t>2130204</t>
  </si>
  <si>
    <t>事业机构</t>
  </si>
  <si>
    <t>2130207</t>
  </si>
  <si>
    <t>森林资源管理</t>
  </si>
  <si>
    <t>2130237</t>
  </si>
  <si>
    <t>行业业务管理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</si>
  <si>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</si>
  <si>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</si>
  <si>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</si>
  <si>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</si>
  <si>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</si>
  <si>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</si>
  <si>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</si>
  <si>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</si>
  <si>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</si>
  <si>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</si>
  <si>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</si>
  <si>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</si>
  <si>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</si>
  <si>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</si>
  <si>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</si>
  <si>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</si>
  <si>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</si>
  <si>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</si>
  <si>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</si>
  <si>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</si>
  <si>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</si>
  <si>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</si>
  <si>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</si>
  <si>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</si>
  <si>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</si>
  <si>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</si>
  <si>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</si>
  <si>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</si>
  <si>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</si>
  <si>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</si>
  <si>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</si>
  <si>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</si>
  <si>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</si>
  <si>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</si>
  <si>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</si>
  <si>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</si>
  <si>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</si>
  <si>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</si>
  <si>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</si>
  <si>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</si>
  <si>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</si>
  <si>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</si>
  <si>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</si>
  <si>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</si>
  <si>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</si>
  <si>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</si>
  <si>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</si>
  <si>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</si>
  <si>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</si>
  <si>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</si>
  <si>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</si>
  <si>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</si>
  <si>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</si>
  <si>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</si>
  <si>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</si>
  <si>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530000210000000023843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</si>
  <si>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</si>
  <si>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</si>
  <si>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</si>
  <si>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</si>
  <si>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</si>
  <si>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</si>
  <si>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</si>
  <si>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</si>
  <si>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</si>
  <si>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530000210000000023844</t>
  </si>
  <si>
    <t>社会保障缴费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</si>
  <si>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</si>
  <si>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</si>
  <si>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</si>
  <si>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</si>
  <si>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</si>
  <si>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</si>
  <si>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30307</t>
  </si>
  <si>
    <t>医疗费补助</t>
  </si>
  <si>
    <t>30111</t>
  </si>
  <si>
    <t>公务员医疗补助缴费</t>
  </si>
  <si>
    <t>530000210000000023846</t>
  </si>
  <si>
    <t>30113</t>
  </si>
  <si>
    <t>530000210000000023849</t>
  </si>
  <si>
    <t>公车购置及运维费</t>
  </si>
  <si>
    <t>30231</t>
  </si>
  <si>
    <t>公务用车运行维护费</t>
  </si>
  <si>
    <t>530000210000000023851</t>
  </si>
  <si>
    <t>30217</t>
  </si>
  <si>
    <t>530000210000000023853</t>
  </si>
  <si>
    <t>工会经费</t>
  </si>
  <si>
    <t>30228</t>
  </si>
  <si>
    <t>530000210000000023854</t>
  </si>
  <si>
    <t>一般公用经费</t>
  </si>
  <si>
    <t>30299</t>
  </si>
  <si>
    <t>其他商品和服务支出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</si>
  <si>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</si>
  <si>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</si>
  <si>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</si>
  <si>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</si>
  <si>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</si>
  <si>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</si>
  <si>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</si>
  <si>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</si>
  <si>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</si>
  <si>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</si>
  <si>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</si>
  <si>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</si>
  <si>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</si>
  <si>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</si>
  <si>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</si>
  <si>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</si>
  <si>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530000241100002038761</t>
  </si>
  <si>
    <t>弥补单位津贴补贴、奖金、绩效工资经费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</si>
  <si>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</si>
  <si>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</si>
  <si>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</si>
  <si>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</si>
  <si>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</si>
  <si>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</si>
  <si>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2025年第三批重点研发（农业领域）专项资金</t>
  </si>
  <si>
    <t>专项业务类</t>
  </si>
  <si>
    <t>530000251100004525785</t>
  </si>
  <si>
    <t>31003</t>
  </si>
  <si>
    <t>专用设备购置</t>
  </si>
  <si>
    <t>林草调查规划业务保障经费</t>
  </si>
  <si>
    <t>其他运转类</t>
  </si>
  <si>
    <t>530000241100002038833</t>
  </si>
  <si>
    <t>30209</t>
  </si>
  <si>
    <t>物业管理费</t>
  </si>
  <si>
    <t>30214</t>
  </si>
  <si>
    <t>租赁费</t>
  </si>
  <si>
    <t>30227</t>
  </si>
  <si>
    <t>委托业务费</t>
  </si>
  <si>
    <t>30239</t>
  </si>
  <si>
    <t>其他交通费用</t>
  </si>
  <si>
    <t>31002</t>
  </si>
  <si>
    <t>办公设备购置</t>
  </si>
  <si>
    <t>31006</t>
  </si>
  <si>
    <t>大型修缮</t>
  </si>
  <si>
    <t>31007</t>
  </si>
  <si>
    <t>信息网络及软件购置更新</t>
  </si>
  <si>
    <t>林草湿科技计划和成果转化资金</t>
  </si>
  <si>
    <t>事业发展类</t>
  </si>
  <si>
    <t>530000251100003236534</t>
  </si>
  <si>
    <t>30218</t>
  </si>
  <si>
    <t>专用材料费</t>
  </si>
  <si>
    <t>30226</t>
  </si>
  <si>
    <t>劳务费</t>
  </si>
  <si>
    <t>30240</t>
  </si>
  <si>
    <t>税金及附加费用</t>
  </si>
  <si>
    <t>林草湿综合调查监测专项资金</t>
  </si>
  <si>
    <t>530000241100002003126</t>
  </si>
  <si>
    <t>森林资源监测及林业技术服务项目补助资金</t>
  </si>
  <si>
    <t>530000200000000002487</t>
  </si>
  <si>
    <t>银龄工程师补助资金</t>
  </si>
  <si>
    <t>530000261100005157580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</si>
  <si>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</si>
  <si>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</si>
  <si>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</si>
  <si>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</si>
  <si>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</si>
  <si>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</si>
  <si>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</si>
  <si>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</si>
  <si>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</si>
  <si>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</si>
  <si>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</si>
  <si>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</si>
  <si>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落实国家和省对“银龄工程师”待遇的有关规定，给予其相应指导和帮助，提供必要条件。</t>
  </si>
  <si>
    <t>产出指标</t>
  </si>
  <si>
    <t>数量指标</t>
  </si>
  <si>
    <t>“银龄工程师”引进数</t>
  </si>
  <si>
    <t>=</t>
  </si>
  <si>
    <t>人</t>
  </si>
  <si>
    <t>定量指标</t>
  </si>
  <si>
    <t>反映“银龄工程师”引进的数量情况。</t>
  </si>
  <si>
    <t>时效指标</t>
  </si>
  <si>
    <t>发放及时率</t>
  </si>
  <si>
    <t>100</t>
  </si>
  <si>
    <t>%</t>
  </si>
  <si>
    <t xml:space="preserve">"反映发放单位及时发放补助资金的情况。
发放及时率=在时限内发放资金/应发放资金*100%"
</t>
  </si>
  <si>
    <t>效益指标</t>
  </si>
  <si>
    <t>社会效益</t>
  </si>
  <si>
    <t>政策知晓率</t>
  </si>
  <si>
    <t xml:space="preserve">"反映补助政策的宣传效果情况。
政策知晓率=调查中补助政策知晓人数/调查总人数*100%"
</t>
  </si>
  <si>
    <t>满意度指标</t>
  </si>
  <si>
    <t>服务对象满意度</t>
  </si>
  <si>
    <t>单位满意度</t>
  </si>
  <si>
    <t>&gt;=</t>
  </si>
  <si>
    <t>95</t>
  </si>
  <si>
    <t xml:space="preserve">反映单位对银龄工程师的满意程度。
</t>
  </si>
  <si>
    <t>开展2026年度省级监测和抽查；指导州、市、县、区编制年度防治方案、采伐作业设计、非松科植物生态隔离带建设方案和监测等工作。防火暗查暗访以突击检查方式直击责任虚浮、排查走形式、措施不落地等痛点，推动防火工作实效提升。</t>
  </si>
  <si>
    <t>参与样地调查人数</t>
  </si>
  <si>
    <t>20</t>
  </si>
  <si>
    <t>反映参与调查的工作人数。</t>
  </si>
  <si>
    <t>质量指标</t>
  </si>
  <si>
    <t>样地检查验收合格率</t>
  </si>
  <si>
    <t>反映调查工作的完成质量情况</t>
  </si>
  <si>
    <t>森林防火期内开展工作时间</t>
  </si>
  <si>
    <t>90</t>
  </si>
  <si>
    <t>天</t>
  </si>
  <si>
    <t>反映开展工作时间。</t>
  </si>
  <si>
    <t>调查结果被上级部门采纳率</t>
  </si>
  <si>
    <t>反映调查结果被上级部门认可程度</t>
  </si>
  <si>
    <t>反映服务对象对调查工作、检查工作的整体满意情况。</t>
  </si>
  <si>
    <t>2026年主要目标为完成基于全省区域的规划和专项规划，包括林业发展规划、自然保护区规划、森林公园规划、国家公园规划防火规划等；完成生物多样性影响评价，主要完成国家审批及全省有害生物调查，以及提供全省其他林业技术支撑服务。并保证项目的项目成果质量达90分以上，任务完成率达到90%以上。</t>
  </si>
  <si>
    <t>项目任务完成率</t>
  </si>
  <si>
    <t>反映工作的执行情况。
项目任务完成率=实际完项目任务数/计划完成项目任务数*100%</t>
  </si>
  <si>
    <t>成果质量</t>
  </si>
  <si>
    <t>分</t>
  </si>
  <si>
    <t>反映产出成果符合相关技术规定情况</t>
  </si>
  <si>
    <t>设计成果运用率</t>
  </si>
  <si>
    <t>设计成果运用与总成果数的比例</t>
  </si>
  <si>
    <t>林业有害生物防治参训人员满意度</t>
  </si>
  <si>
    <t>反映参训人员对培训内容、讲师授课、课程设置和培训效果等的满意度。
参训人员满意度=（对培训整体满意的参训人数/参训总人数）*100%</t>
  </si>
  <si>
    <t>2026年度预算目标为完成或开展委托的林草湿资源调查评估及科学研究、碳汇监测及研究、自然保护地调查研究监测及评估、野生动植物调查监测及保护、储备林项目建设技术服务、林草生态保护与修复相关的规划和设计、林地保护利用规划编制、林业建设项目工程咨询、林草科技支撑及技术研究、防护林体系建设、数据中心系统建设等其他林草技术支撑服务。</t>
  </si>
  <si>
    <t>完成科技计划及成果转化项目数</t>
  </si>
  <si>
    <t>个（项）</t>
  </si>
  <si>
    <t>反映是否完成指定数量的林业科技项目</t>
  </si>
  <si>
    <t>成果质量通过评审验收合格率</t>
  </si>
  <si>
    <t xml:space="preserve">反映产出成果符合科技计划项目要求
</t>
  </si>
  <si>
    <t>组织产学研合作的单位数</t>
  </si>
  <si>
    <t>1.00</t>
  </si>
  <si>
    <t>个</t>
  </si>
  <si>
    <t xml:space="preserve">反映是否完成产学研合作的单位数。
</t>
  </si>
  <si>
    <t xml:space="preserve">反映考核服务对象的服务评价
</t>
  </si>
  <si>
    <t>有效保障营林分院2026年度基本运转需求，按规定落实干部职工（含离退休）各项待遇，支持部门正常履职，为业务工作的开展奠定坚实基础。</t>
  </si>
  <si>
    <t>公用经费保障人数</t>
  </si>
  <si>
    <t>135</t>
  </si>
  <si>
    <t>反映公用经费保障部门（单位）正常运转的在职人数情况。在职人数主要指办公、会议、培训、差旅、水费、电费等公用经费中服务保障的人数。</t>
  </si>
  <si>
    <t>物业管理面积</t>
  </si>
  <si>
    <t>1556.73</t>
  </si>
  <si>
    <t>平方米</t>
  </si>
  <si>
    <t>反映公用经费保障部门（单位）实际物业管理面积。物业管理的面积数包括工作人员办公室面积、单位负责管理的公共物业面积、电梯及办公设备等。</t>
  </si>
  <si>
    <t>年度重点工作完成率</t>
  </si>
  <si>
    <t>反映本单位是否正常履职，上级安排的重点工作的完成情况。</t>
  </si>
  <si>
    <t>社会公众满意度</t>
  </si>
  <si>
    <t>反映社会公众对部门（单位）履职情况的满意程度。</t>
  </si>
  <si>
    <t>单位人员满意度</t>
  </si>
  <si>
    <t>反映部门（单位）人员对公用经费保障的满意程度。</t>
  </si>
  <si>
    <t>预算06表</t>
  </si>
  <si>
    <t>2026年政府性基金预算支出预算表</t>
  </si>
  <si>
    <t>政府性基金预算支出</t>
  </si>
  <si>
    <t>备注：云南省林业调查规划院营林分院2026年不涉及政府性基金预算支出。故此表为空表，特此说明。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</si>
  <si>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</si>
  <si>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</si>
  <si>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</si>
  <si>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</si>
  <si>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</si>
  <si>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</si>
  <si>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</si>
  <si>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</si>
  <si>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</si>
  <si>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</si>
  <si>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</si>
  <si>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</si>
  <si>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公务车辆加油</t>
  </si>
  <si>
    <t>C23120302 车辆加油、添加燃料服务</t>
  </si>
  <si>
    <t>辆</t>
  </si>
  <si>
    <t>公务车辆维修保养</t>
  </si>
  <si>
    <t>C23120301 车辆维修和保养服务</t>
  </si>
  <si>
    <t>公务车辆保险</t>
  </si>
  <si>
    <t>C1804010201 机动车保险服务</t>
  </si>
  <si>
    <t>年</t>
  </si>
  <si>
    <t>资料复制印刷</t>
  </si>
  <si>
    <t>C23090100 印刷服务</t>
  </si>
  <si>
    <t>批</t>
  </si>
  <si>
    <t>租车服务</t>
  </si>
  <si>
    <t>C23110300 车辆及其他运输机械租赁服务</t>
  </si>
  <si>
    <t>打印机</t>
  </si>
  <si>
    <t>A02021000 打印机</t>
  </si>
  <si>
    <t>台</t>
  </si>
  <si>
    <t>复印机</t>
  </si>
  <si>
    <t>A02020100 复印机</t>
  </si>
  <si>
    <t>书柜</t>
  </si>
  <si>
    <t>A05010500 柜类</t>
  </si>
  <si>
    <t>文件柜</t>
  </si>
  <si>
    <t>物业管理服务</t>
  </si>
  <si>
    <t>C21040000 物业管理服务</t>
  </si>
  <si>
    <t>资产条码打印机</t>
  </si>
  <si>
    <t>林草湿有害生物监测预警子系统二期项目</t>
  </si>
  <si>
    <t>A08020000 非专利技术类无形资产</t>
  </si>
  <si>
    <t>基因测序文库制备仪</t>
  </si>
  <si>
    <t>A02100300 光学仪器</t>
  </si>
  <si>
    <t>便携式电脑</t>
  </si>
  <si>
    <t>A02010100 计算机</t>
  </si>
  <si>
    <t>台式计算机</t>
  </si>
  <si>
    <t>C23110000 租赁服务（不带操作员）</t>
  </si>
  <si>
    <t xml:space="preserve">批 </t>
  </si>
  <si>
    <t>预算08表</t>
  </si>
  <si>
    <t>2026年部门政府购买服务预算表</t>
  </si>
  <si>
    <t>政府购买服务项目</t>
  </si>
  <si>
    <t>政府购买服务目录</t>
  </si>
  <si>
    <t>备注：云南省林业调查规划院营林分院2026年不涉及政府购买服务预算。故此表为空表，特此说明。</t>
  </si>
  <si>
    <t>预算09-1表</t>
  </si>
  <si>
    <t>2026年省对下转移支付预算表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</si>
  <si>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</si>
  <si>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</si>
  <si>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</si>
  <si>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</si>
  <si>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</si>
  <si>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</si>
  <si>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</si>
  <si>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</si>
  <si>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</si>
  <si>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</si>
  <si>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</si>
  <si>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</si>
  <si>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</si>
  <si>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</si>
  <si>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</si>
  <si>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</si>
  <si>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</si>
  <si>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</si>
  <si>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</si>
  <si>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</si>
  <si>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</si>
  <si>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</si>
  <si>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未分配到地区数</t>
  </si>
  <si>
    <t>备注：云南省林业调查规划院营林分院2026年不涉及省对下转移支付预算。故此表为空表，特此说明。</t>
  </si>
  <si>
    <t>预算09-2表</t>
  </si>
  <si>
    <t>2026年省对下转移支付绩效目标表</t>
  </si>
  <si>
    <t>备注：云南省林业调查规划院营林分院2026年不涉及省对下转移支付绩效目标。故此表为空表，特此说明。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</si>
  <si>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</si>
  <si>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</si>
  <si>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</si>
  <si>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</si>
  <si>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</si>
  <si>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</si>
  <si>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</si>
  <si>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</si>
  <si>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</si>
  <si>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</si>
  <si>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</si>
  <si>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设备</t>
  </si>
  <si>
    <t>A02010105 台式计算机</t>
  </si>
  <si>
    <t>A02010108 便携式计算机</t>
  </si>
  <si>
    <t>便携式计算机</t>
  </si>
  <si>
    <t>A02010508 移动存储设备</t>
  </si>
  <si>
    <t>移动固态硬盘</t>
  </si>
  <si>
    <t>A02021002 A3彩色打印机</t>
  </si>
  <si>
    <t>A3彩色打印机</t>
  </si>
  <si>
    <t>A02021007 条码打印机</t>
  </si>
  <si>
    <t>条码打印机</t>
  </si>
  <si>
    <t>A02061801 电冰箱</t>
  </si>
  <si>
    <t>样品储存冰箱</t>
  </si>
  <si>
    <t>A02080805 视频会议系统及会议室音频系统</t>
  </si>
  <si>
    <t>会议室线上视频会议系统</t>
  </si>
  <si>
    <t>套</t>
  </si>
  <si>
    <t>A02100301 显微镜</t>
  </si>
  <si>
    <t>显微镜相机</t>
  </si>
  <si>
    <t>A02100307 光谱遥感仪器</t>
  </si>
  <si>
    <t>地物光谱仪</t>
  </si>
  <si>
    <t>基因测序文库制备仪MGISP-100</t>
  </si>
  <si>
    <t>A02100417 生化分离分析仪器</t>
  </si>
  <si>
    <t>基因测序仪</t>
  </si>
  <si>
    <t>A02100603 试验箱及气候环境试验设备</t>
  </si>
  <si>
    <t>恒温恒湿培养箱</t>
  </si>
  <si>
    <t>A02100899 其他计量仪器</t>
  </si>
  <si>
    <t>天牛飞行系统仪器</t>
  </si>
  <si>
    <t>家具和用品</t>
  </si>
  <si>
    <t>A05010501 书柜</t>
  </si>
  <si>
    <t>A05010502 文件柜</t>
  </si>
  <si>
    <t>无形资产</t>
  </si>
  <si>
    <t>A08020199 其他非专利技术</t>
  </si>
  <si>
    <t>A08060399 其他计算机软件</t>
  </si>
  <si>
    <t>无人机点云数据分析软件</t>
  </si>
  <si>
    <t>注：涉及土地使用权、房屋、公务用车购置，按照现行相关管理制度规定报批，以职能部门审批意见为准。</t>
  </si>
  <si>
    <t>预算11表</t>
  </si>
  <si>
    <t>2026年中央转移支付补助项目支出预算表</t>
  </si>
  <si>
    <t>上级补助</t>
  </si>
  <si>
    <t>森林资源监测评价补助资金</t>
  </si>
  <si>
    <t>2110501</t>
  </si>
  <si>
    <t>森林管护</t>
  </si>
  <si>
    <t>预算12表</t>
  </si>
  <si>
    <t>2026年部门项目支出中期规划预算表</t>
  </si>
  <si>
    <t>项目级次</t>
  </si>
  <si>
    <t>2026年</t>
  </si>
  <si>
    <t>2027年</t>
  </si>
  <si>
    <t>2028年</t>
  </si>
  <si>
    <t>229 其他运转类</t>
  </si>
  <si>
    <t>本级</t>
  </si>
  <si>
    <t>313 事业发展类</t>
  </si>
  <si>
    <t/>
  </si>
  <si>
    <t>预算13表</t>
  </si>
  <si>
    <t>省级政务信息化建设类项目预算表</t>
  </si>
  <si>
    <t>3=4+5+6</t>
  </si>
  <si>
    <t>备注：云南省林业调查规划院营林分院2026年不涉及省级政务信息化建设类项目预算。故此表为空表，特此说明。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</si>
</sst>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0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7" fillId="0" borderId="6">
      <alignment horizontal="right" vertical="center"/>
    </xf>
    <xf numFmtId="49" fontId="7" fillId="0" borderId="6">
      <alignment horizontal="left" vertical="center" wrapText="1"/>
    </xf>
    <xf numFmtId="176" fontId="7" fillId="0" borderId="6">
      <alignment horizontal="right" vertical="center"/>
    </xf>
    <xf numFmtId="177" fontId="7" fillId="0" borderId="6">
      <alignment horizontal="right" vertical="center"/>
    </xf>
    <xf numFmtId="178" fontId="7" fillId="0" borderId="6">
      <alignment horizontal="right" vertical="center"/>
    </xf>
    <xf numFmtId="179" fontId="7" fillId="0" borderId="6">
      <alignment horizontal="right" vertical="center"/>
    </xf>
    <xf numFmtId="10" fontId="7" fillId="0" borderId="6">
      <alignment horizontal="right" vertical="center"/>
    </xf>
    <xf numFmtId="180" fontId="7" fillId="0" borderId="6">
      <alignment horizontal="right" vertical="center"/>
    </xf>
  </cellStyleXfs>
  <cellXfs count="179">
    <xf numFmtId="0" fontId="0" fillId="0" borderId="0" xfId="0"/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1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176" fontId="5" fillId="0" borderId="6" xfId="51" applyFont="1">
      <alignment horizontal="right" vertical="center"/>
    </xf>
    <xf numFmtId="176" fontId="5" fillId="0" borderId="6" xfId="0" applyNumberFormat="1" applyFont="1" applyBorder="1" applyAlignment="1">
      <alignment horizontal="right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/>
    </xf>
    <xf numFmtId="49" fontId="1" fillId="0" borderId="0" xfId="0" applyNumberFormat="1" applyFont="1"/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9" fontId="5" fillId="0" borderId="6" xfId="50" applyFont="1">
      <alignment horizontal="left" vertical="center" wrapText="1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left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7" fillId="0" borderId="0" xfId="50" applyBorder="1">
      <alignment horizontal="left" vertical="center" wrapText="1"/>
    </xf>
    <xf numFmtId="49" fontId="7" fillId="0" borderId="0" xfId="50" applyBorder="1" applyAlignment="1">
      <alignment horizontal="right" vertical="center" wrapText="1"/>
    </xf>
    <xf numFmtId="49" fontId="8" fillId="0" borderId="0" xfId="50" applyFont="1" applyBorder="1" applyAlignment="1">
      <alignment horizontal="center" vertical="center" wrapText="1"/>
    </xf>
    <xf numFmtId="49" fontId="9" fillId="0" borderId="6" xfId="50" applyFont="1" applyAlignment="1">
      <alignment horizontal="center" vertical="center" wrapText="1"/>
    </xf>
    <xf numFmtId="49" fontId="10" fillId="0" borderId="6" xfId="50" applyAlignment="1">
      <alignment horizontal="center" vertical="center" wrapText="1"/>
    </xf>
    <xf numFmtId="49" fontId="9" fillId="0" borderId="6" xfId="50" applyFont="1">
      <alignment horizontal="left" vertical="center" wrapText="1"/>
    </xf>
    <xf numFmtId="180" fontId="7" fillId="0" borderId="6" xfId="56">
      <alignment horizontal="right" vertical="center"/>
    </xf>
    <xf numFmtId="176" fontId="7" fillId="0" borderId="6" xfId="51">
      <alignment horizontal="right" vertical="center"/>
    </xf>
    <xf numFmtId="180" fontId="7" fillId="0" borderId="6" xfId="0" applyNumberFormat="1" applyFont="1" applyBorder="1" applyAlignment="1">
      <alignment horizontal="left" vertical="center"/>
    </xf>
    <xf numFmtId="176" fontId="7" fillId="0" borderId="6" xfId="0" applyNumberFormat="1" applyFont="1" applyBorder="1" applyAlignment="1">
      <alignment horizontal="left" vertical="center"/>
    </xf>
    <xf numFmtId="0" fontId="3" fillId="0" borderId="0" xfId="0" applyFont="1" applyAlignment="1" applyProtection="1">
      <alignment horizontal="right" vertical="center"/>
      <protection locked="0"/>
    </xf>
    <xf numFmtId="0" fontId="11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3" fillId="0" borderId="0" xfId="0" applyFont="1" applyAlignment="1" applyProtection="1">
      <alignment horizontal="right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>
      <alignment horizontal="right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4" fontId="3" fillId="0" borderId="12" xfId="0" applyNumberFormat="1" applyFont="1" applyBorder="1" applyAlignment="1" applyProtection="1">
      <alignment horizontal="right" vertical="center"/>
      <protection locked="0"/>
    </xf>
    <xf numFmtId="4" fontId="3" fillId="0" borderId="6" xfId="0" applyNumberFormat="1" applyFont="1" applyBorder="1" applyAlignment="1" applyProtection="1">
      <alignment horizontal="right" vertical="center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right" vertical="center"/>
    </xf>
    <xf numFmtId="0" fontId="3" fillId="0" borderId="7" xfId="0" applyFont="1" applyBorder="1" applyAlignment="1">
      <alignment horizontal="left" vertical="center" wrapText="1" indent="1"/>
    </xf>
    <xf numFmtId="0" fontId="3" fillId="0" borderId="12" xfId="0" applyFont="1" applyBorder="1" applyAlignment="1">
      <alignment horizontal="center" vertical="center" wrapText="1"/>
    </xf>
    <xf numFmtId="180" fontId="5" fillId="0" borderId="6" xfId="56" applyFont="1" applyAlignment="1">
      <alignment horizontal="center" vertical="center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0" fontId="13" fillId="0" borderId="6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left" vertical="center" wrapText="1"/>
    </xf>
    <xf numFmtId="4" fontId="3" fillId="0" borderId="6" xfId="0" applyNumberFormat="1" applyFont="1" applyBorder="1" applyAlignment="1" applyProtection="1">
      <alignment horizontal="right" vertical="center" wrapText="1"/>
      <protection locked="0"/>
    </xf>
    <xf numFmtId="0" fontId="13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/>
    </xf>
    <xf numFmtId="49" fontId="5" fillId="0" borderId="6" xfId="50" applyFont="1" applyAlignment="1">
      <alignment horizontal="left" vertical="center" wrapText="1" indent="1"/>
    </xf>
    <xf numFmtId="0" fontId="1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 indent="1"/>
    </xf>
    <xf numFmtId="0" fontId="3" fillId="0" borderId="6" xfId="0" applyFont="1" applyBorder="1" applyAlignment="1">
      <alignment horizontal="left" vertical="center" wrapText="1" indent="2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>
      <alignment vertical="center"/>
    </xf>
    <xf numFmtId="4" fontId="19" fillId="0" borderId="6" xfId="0" applyNumberFormat="1" applyFont="1" applyBorder="1" applyAlignment="1" applyProtection="1">
      <alignment horizontal="right" vertical="center"/>
      <protection locked="0"/>
    </xf>
    <xf numFmtId="49" fontId="19" fillId="0" borderId="6" xfId="50" applyFont="1">
      <alignment horizontal="left" vertical="center" wrapText="1"/>
    </xf>
    <xf numFmtId="0" fontId="5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4" fontId="19" fillId="0" borderId="6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76" fontId="5" fillId="0" borderId="0" xfId="51" applyFont="1" applyBorder="1">
      <alignment horizontal="right" vertical="center"/>
    </xf>
    <xf numFmtId="0" fontId="1" fillId="0" borderId="0" xfId="0" applyFont="1" applyProtection="1"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top"/>
    </xf>
    <xf numFmtId="0" fontId="3" fillId="0" borderId="7" xfId="0" applyFont="1" applyBorder="1" applyAlignment="1">
      <alignment horizontal="left" vertical="center"/>
    </xf>
    <xf numFmtId="0" fontId="19" fillId="0" borderId="7" xfId="0" applyFont="1" applyBorder="1" applyAlignment="1">
      <alignment horizontal="center" vertical="center"/>
    </xf>
    <xf numFmtId="0" fontId="19" fillId="0" borderId="7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176" fontId="19" fillId="0" borderId="6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left" vertical="center"/>
    </xf>
    <xf numFmtId="0" fontId="19" fillId="0" borderId="7" xfId="0" applyFont="1" applyBorder="1" applyAlignment="1" applyProtection="1">
      <alignment horizontal="center"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1"/>
  <sheetViews>
    <sheetView showZeros="0" workbookViewId="0">
      <selection activeCell="A1" sqref="A1"/>
    </sheetView>
  </sheetViews>
  <sheetFormatPr defaultColWidth="8" defaultRowHeight="14.25" customHeight="1" outlineLevelCol="3"/>
  <cols>
    <col min="1" max="1" width="39.5740740740741" customWidth="1"/>
    <col min="2" max="2" width="46.3148148148148" customWidth="1"/>
    <col min="3" max="3" width="40.4259259259259" customWidth="1"/>
    <col min="4" max="4" width="50.1759259259259" customWidth="1"/>
  </cols>
  <sheetData>
    <row r="1" ht="12" customHeight="1" spans="1:4">
      <c r="D1" s="97" t="s">
        <v>0</v>
      </c>
    </row>
    <row r="2" ht="36" customHeight="1" spans="1:4">
      <c r="A2" s="49" t="s">
        <v>1</v>
      </c>
      <c r="B2" s="171"/>
      <c r="C2" s="171"/>
      <c r="D2" s="171"/>
    </row>
    <row r="3" ht="21" customHeight="1" spans="1:4">
      <c r="A3" s="96" t="str">
        <f>"单位名称："&amp;"云南省林业调查规划院营林分院"</f>
        <v>单位名称：云南省林业调查规划院营林分院</v>
      </c>
      <c r="B3" s="136"/>
      <c r="C3" s="136"/>
      <c r="D3" s="95" t="s">
        <v>2</v>
      </c>
    </row>
    <row r="4" ht="19.5" customHeight="1" spans="1:4">
      <c r="A4" s="8" t="s">
        <v>3</v>
      </c>
      <c r="B4" s="10"/>
      <c r="C4" s="8" t="s">
        <v>4</v>
      </c>
      <c r="D4" s="10"/>
    </row>
    <row r="5" ht="19.5" customHeight="1" spans="1:4">
      <c r="A5" s="12" t="s">
        <v>5</v>
      </c>
      <c r="B5" s="12" t="s">
        <v>6</v>
      </c>
      <c r="C5" s="12" t="s">
        <v>7</v>
      </c>
      <c r="D5" s="12" t="s">
        <v>6</v>
      </c>
    </row>
    <row r="6" ht="19.5" customHeight="1" spans="1:4">
      <c r="A6" s="27"/>
      <c r="B6" s="27"/>
      <c r="C6" s="27"/>
      <c r="D6" s="27"/>
    </row>
    <row r="7" ht="25.4" customHeight="1" spans="1:4">
      <c r="A7" s="147" t="s">
        <v>8</v>
      </c>
      <c r="B7" s="123">
        <v>21373461.43</v>
      </c>
      <c r="C7" s="29" t="str">
        <f>"一"&amp;"、"&amp;"科学技术支出"</f>
        <v>一、科学技术支出</v>
      </c>
      <c r="D7" s="123">
        <v>8053200</v>
      </c>
    </row>
    <row r="8" ht="25.4" customHeight="1" spans="1:4">
      <c r="A8" s="147" t="s">
        <v>9</v>
      </c>
      <c r="B8" s="123"/>
      <c r="C8" s="29" t="str">
        <f>"二"&amp;"、"&amp;"社会保障和就业支出"</f>
        <v>二、社会保障和就业支出</v>
      </c>
      <c r="D8" s="123">
        <v>1873656.76</v>
      </c>
    </row>
    <row r="9" ht="25.4" customHeight="1" spans="1:4">
      <c r="A9" s="147" t="s">
        <v>10</v>
      </c>
      <c r="B9" s="123"/>
      <c r="C9" s="29" t="str">
        <f>"三"&amp;"、"&amp;"卫生健康支出"</f>
        <v>三、卫生健康支出</v>
      </c>
      <c r="D9" s="123">
        <v>2046772.2</v>
      </c>
    </row>
    <row r="10" ht="25.4" customHeight="1" spans="1:4">
      <c r="A10" s="147" t="s">
        <v>11</v>
      </c>
      <c r="B10" s="91"/>
      <c r="C10" s="29" t="str">
        <f>"四"&amp;"、"&amp;"节能环保支出"</f>
        <v>四、节能环保支出</v>
      </c>
      <c r="D10" s="123"/>
    </row>
    <row r="11" ht="25.4" customHeight="1" spans="1:4">
      <c r="A11" s="147" t="s">
        <v>12</v>
      </c>
      <c r="B11" s="123">
        <v>7273200</v>
      </c>
      <c r="C11" s="29" t="str">
        <f>"五"&amp;"、"&amp;"农林水支出"</f>
        <v>五、农林水支出</v>
      </c>
      <c r="D11" s="123">
        <v>16467410.38</v>
      </c>
    </row>
    <row r="12" ht="25.4" customHeight="1" spans="1:4">
      <c r="A12" s="147" t="s">
        <v>13</v>
      </c>
      <c r="B12" s="91">
        <v>7265200</v>
      </c>
      <c r="C12" s="29" t="str">
        <f>"六"&amp;"、"&amp;"住房保障支出"</f>
        <v>六、住房保障支出</v>
      </c>
      <c r="D12" s="123">
        <v>1254941.6</v>
      </c>
    </row>
    <row r="13" ht="25.4" customHeight="1" spans="1:4">
      <c r="A13" s="147" t="s">
        <v>14</v>
      </c>
      <c r="B13" s="91"/>
      <c r="C13" s="29"/>
      <c r="D13" s="123"/>
    </row>
    <row r="14" ht="25.4" customHeight="1" spans="1:4">
      <c r="A14" s="147" t="s">
        <v>15</v>
      </c>
      <c r="B14" s="91"/>
      <c r="C14" s="29"/>
      <c r="D14" s="123"/>
    </row>
    <row r="15" ht="25.4" customHeight="1" spans="1:4">
      <c r="A15" s="172" t="s">
        <v>16</v>
      </c>
      <c r="B15" s="91"/>
      <c r="C15" s="29"/>
      <c r="D15" s="123"/>
    </row>
    <row r="16" ht="25.4" customHeight="1" spans="1:4">
      <c r="A16" s="172" t="s">
        <v>17</v>
      </c>
      <c r="B16" s="123">
        <v>8000</v>
      </c>
      <c r="C16" s="29"/>
      <c r="D16" s="123"/>
    </row>
    <row r="17" ht="25.4" customHeight="1" spans="1:4">
      <c r="A17" s="173" t="s">
        <v>18</v>
      </c>
      <c r="B17" s="143">
        <v>28646661.43</v>
      </c>
      <c r="C17" s="145" t="s">
        <v>19</v>
      </c>
      <c r="D17" s="143">
        <v>29695980.94</v>
      </c>
    </row>
    <row r="18" ht="25.4" customHeight="1" spans="1:4">
      <c r="A18" s="174" t="s">
        <v>20</v>
      </c>
      <c r="B18" s="143">
        <v>1049319.51</v>
      </c>
      <c r="C18" s="175" t="s">
        <v>21</v>
      </c>
      <c r="D18" s="176"/>
    </row>
    <row r="19" ht="25.4" customHeight="1" spans="1:4">
      <c r="A19" s="177" t="s">
        <v>22</v>
      </c>
      <c r="B19" s="123">
        <v>549319.51</v>
      </c>
      <c r="C19" s="144" t="s">
        <v>22</v>
      </c>
      <c r="D19" s="91"/>
    </row>
    <row r="20" ht="25.4" customHeight="1" spans="1:4">
      <c r="A20" s="177" t="s">
        <v>23</v>
      </c>
      <c r="B20" s="123">
        <v>500000</v>
      </c>
      <c r="C20" s="144" t="s">
        <v>23</v>
      </c>
      <c r="D20" s="91"/>
    </row>
    <row r="21" ht="25.4" customHeight="1" spans="1:4">
      <c r="A21" s="178" t="s">
        <v>24</v>
      </c>
      <c r="B21" s="143">
        <v>29695980.94</v>
      </c>
      <c r="C21" s="145" t="s">
        <v>25</v>
      </c>
      <c r="D21" s="139">
        <v>29695980.94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selection activeCell="A9" sqref="A9:E9"/>
    </sheetView>
  </sheetViews>
  <sheetFormatPr defaultColWidth="9.13888888888889" defaultRowHeight="14.25" customHeight="1" outlineLevelCol="5"/>
  <cols>
    <col min="1" max="1" width="29.0277777777778" customWidth="1"/>
    <col min="2" max="2" width="28.6018518518519" customWidth="1"/>
    <col min="3" max="3" width="31.6018518518519" customWidth="1"/>
    <col min="4" max="6" width="33.4537037037037" customWidth="1"/>
  </cols>
  <sheetData>
    <row r="1" ht="15.75" customHeight="1" spans="1:6">
      <c r="F1" s="59" t="s">
        <v>341</v>
      </c>
    </row>
    <row r="2" ht="28.5" customHeight="1" spans="1:6">
      <c r="A2" s="31" t="s">
        <v>342</v>
      </c>
      <c r="B2" s="31"/>
      <c r="C2" s="31"/>
      <c r="D2" s="31"/>
      <c r="E2" s="31"/>
      <c r="F2" s="31"/>
    </row>
    <row r="3" ht="15" customHeight="1" spans="1:6">
      <c r="A3" s="104" t="str">
        <f>"单位名称："&amp;"云南省林业调查规划院营林分院"</f>
        <v>单位名称：云南省林业调查规划院营林分院</v>
      </c>
      <c r="B3" s="105"/>
      <c r="C3" s="105"/>
      <c r="D3" s="62"/>
      <c r="E3" s="62"/>
      <c r="F3" s="106" t="s">
        <v>2</v>
      </c>
    </row>
    <row r="4" ht="18.75" customHeight="1" spans="1:6">
      <c r="A4" s="13" t="s">
        <v>144</v>
      </c>
      <c r="B4" s="13" t="s">
        <v>48</v>
      </c>
      <c r="C4" s="13" t="s">
        <v>49</v>
      </c>
      <c r="D4" s="12" t="s">
        <v>343</v>
      </c>
      <c r="E4" s="66"/>
      <c r="F4" s="66"/>
    </row>
    <row r="5" ht="30" customHeight="1" spans="1:6">
      <c r="A5" s="27"/>
      <c r="B5" s="27"/>
      <c r="C5" s="27"/>
      <c r="D5" s="12" t="s">
        <v>30</v>
      </c>
      <c r="E5" s="66" t="s">
        <v>57</v>
      </c>
      <c r="F5" s="66" t="s">
        <v>58</v>
      </c>
    </row>
    <row r="6" ht="16.5" customHeight="1" spans="1:6">
      <c r="A6" s="66">
        <v>1</v>
      </c>
      <c r="B6" s="66">
        <v>2</v>
      </c>
      <c r="C6" s="66">
        <v>3</v>
      </c>
      <c r="D6" s="66">
        <v>4</v>
      </c>
      <c r="E6" s="66">
        <v>5</v>
      </c>
      <c r="F6" s="66">
        <v>6</v>
      </c>
    </row>
    <row r="7" ht="20.25" customHeight="1" spans="1:6">
      <c r="A7" s="34"/>
      <c r="B7" s="34"/>
      <c r="C7" s="34"/>
      <c r="D7" s="18"/>
      <c r="E7" s="18"/>
      <c r="F7" s="18"/>
    </row>
    <row r="8" ht="17.25" customHeight="1" spans="1:6">
      <c r="A8" s="107" t="s">
        <v>110</v>
      </c>
      <c r="B8" s="108"/>
      <c r="C8" s="108" t="s">
        <v>110</v>
      </c>
      <c r="D8" s="18"/>
      <c r="E8" s="18"/>
      <c r="F8" s="18"/>
    </row>
    <row r="9" ht="25" customHeight="1" spans="1:6">
      <c r="A9" s="22" t="s">
        <v>344</v>
      </c>
      <c r="B9" s="22"/>
      <c r="C9" s="22"/>
      <c r="D9" s="22"/>
      <c r="E9" s="22"/>
    </row>
  </sheetData>
  <mergeCells count="7">
    <mergeCell ref="A2:F2"/>
    <mergeCell ref="D4:F4"/>
    <mergeCell ref="A8:C8"/>
    <mergeCell ref="A9:E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26"/>
  <sheetViews>
    <sheetView showZeros="0" workbookViewId="0">
      <selection activeCell="A1" sqref="A1"/>
    </sheetView>
  </sheetViews>
  <sheetFormatPr defaultColWidth="9.13888888888889" defaultRowHeight="14.25" customHeight="1"/>
  <cols>
    <col min="1" max="1" width="39.1388888888889" customWidth="1"/>
    <col min="2" max="2" width="21.712962962963" customWidth="1"/>
    <col min="3" max="3" width="35.2777777777778" customWidth="1"/>
    <col min="4" max="4" width="7.71296296296296" customWidth="1"/>
    <col min="5" max="5" width="10.2777777777778" customWidth="1"/>
    <col min="6" max="11" width="14.7407407407407" customWidth="1"/>
    <col min="12" max="16" width="12.5740740740741" customWidth="1"/>
    <col min="17" max="17" width="10.4259259259259" customWidth="1"/>
  </cols>
  <sheetData>
    <row r="1" ht="13.5" customHeight="1" spans="1:17">
      <c r="O1" s="48"/>
      <c r="P1" s="48"/>
      <c r="Q1" s="95" t="s">
        <v>345</v>
      </c>
    </row>
    <row r="2" ht="27.75" customHeight="1" spans="1:17">
      <c r="A2" s="60" t="s">
        <v>346</v>
      </c>
      <c r="B2" s="31"/>
      <c r="C2" s="31"/>
      <c r="D2" s="31"/>
      <c r="E2" s="31"/>
      <c r="F2" s="31"/>
      <c r="G2" s="31"/>
      <c r="H2" s="31"/>
      <c r="I2" s="31"/>
      <c r="J2" s="31"/>
      <c r="K2" s="50"/>
      <c r="L2" s="31"/>
      <c r="M2" s="31"/>
      <c r="N2" s="31"/>
      <c r="O2" s="50"/>
      <c r="P2" s="50"/>
      <c r="Q2" s="31"/>
    </row>
    <row r="3" ht="18.75" customHeight="1" spans="1:17">
      <c r="A3" s="96" t="str">
        <f>"单位名称："&amp;"云南省林业调查规划院营林分院"</f>
        <v>单位名称：云南省林业调查规划院营林分院</v>
      </c>
      <c r="B3" s="5"/>
      <c r="C3" s="5"/>
      <c r="D3" s="5"/>
      <c r="E3" s="5"/>
      <c r="F3" s="5"/>
      <c r="G3" s="5"/>
      <c r="H3" s="5"/>
      <c r="I3" s="5"/>
      <c r="J3" s="5"/>
      <c r="O3" s="65"/>
      <c r="P3" s="65"/>
      <c r="Q3" s="97" t="s">
        <v>135</v>
      </c>
    </row>
    <row r="4" ht="15.75" customHeight="1" spans="1:17">
      <c r="A4" s="13" t="s">
        <v>347</v>
      </c>
      <c r="B4" s="75" t="s">
        <v>348</v>
      </c>
      <c r="C4" s="75" t="s">
        <v>349</v>
      </c>
      <c r="D4" s="75" t="s">
        <v>350</v>
      </c>
      <c r="E4" s="75" t="s">
        <v>351</v>
      </c>
      <c r="F4" s="75" t="s">
        <v>352</v>
      </c>
      <c r="G4" s="76" t="s">
        <v>151</v>
      </c>
      <c r="H4" s="76"/>
      <c r="I4" s="76"/>
      <c r="J4" s="76"/>
      <c r="K4" s="77"/>
      <c r="L4" s="76"/>
      <c r="M4" s="76"/>
      <c r="N4" s="76"/>
      <c r="O4" s="78"/>
      <c r="P4" s="77"/>
      <c r="Q4" s="79"/>
    </row>
    <row r="5" ht="17.25" customHeight="1" spans="1:17">
      <c r="A5" s="24"/>
      <c r="B5" s="80"/>
      <c r="C5" s="80"/>
      <c r="D5" s="80"/>
      <c r="E5" s="80"/>
      <c r="F5" s="80"/>
      <c r="G5" s="80" t="s">
        <v>30</v>
      </c>
      <c r="H5" s="80" t="s">
        <v>33</v>
      </c>
      <c r="I5" s="80" t="s">
        <v>353</v>
      </c>
      <c r="J5" s="80" t="s">
        <v>354</v>
      </c>
      <c r="K5" s="81" t="s">
        <v>355</v>
      </c>
      <c r="L5" s="82" t="s">
        <v>356</v>
      </c>
      <c r="M5" s="82"/>
      <c r="N5" s="82"/>
      <c r="O5" s="83"/>
      <c r="P5" s="84"/>
      <c r="Q5" s="85"/>
    </row>
    <row r="6" ht="54" customHeight="1" spans="1:17">
      <c r="A6" s="26"/>
      <c r="B6" s="85"/>
      <c r="C6" s="85"/>
      <c r="D6" s="85"/>
      <c r="E6" s="85"/>
      <c r="F6" s="85"/>
      <c r="G6" s="85"/>
      <c r="H6" s="85" t="s">
        <v>32</v>
      </c>
      <c r="I6" s="85"/>
      <c r="J6" s="85"/>
      <c r="K6" s="86"/>
      <c r="L6" s="85" t="s">
        <v>32</v>
      </c>
      <c r="M6" s="85" t="s">
        <v>43</v>
      </c>
      <c r="N6" s="85" t="s">
        <v>158</v>
      </c>
      <c r="O6" s="87" t="s">
        <v>39</v>
      </c>
      <c r="P6" s="86" t="s">
        <v>40</v>
      </c>
      <c r="Q6" s="85" t="s">
        <v>41</v>
      </c>
    </row>
    <row r="7" ht="15" customHeight="1" spans="1:17">
      <c r="A7" s="27">
        <v>1</v>
      </c>
      <c r="B7" s="98">
        <v>2</v>
      </c>
      <c r="C7" s="98">
        <v>3</v>
      </c>
      <c r="D7" s="98">
        <v>4</v>
      </c>
      <c r="E7" s="98">
        <v>5</v>
      </c>
      <c r="F7" s="98">
        <v>6</v>
      </c>
      <c r="G7" s="99">
        <v>7</v>
      </c>
      <c r="H7" s="99">
        <v>8</v>
      </c>
      <c r="I7" s="99">
        <v>9</v>
      </c>
      <c r="J7" s="99">
        <v>10</v>
      </c>
      <c r="K7" s="99">
        <v>11</v>
      </c>
      <c r="L7" s="99">
        <v>12</v>
      </c>
      <c r="M7" s="99">
        <v>13</v>
      </c>
      <c r="N7" s="99">
        <v>14</v>
      </c>
      <c r="O7" s="99">
        <v>15</v>
      </c>
      <c r="P7" s="99">
        <v>16</v>
      </c>
      <c r="Q7" s="99">
        <v>17</v>
      </c>
    </row>
    <row r="8" ht="21" customHeight="1" spans="1:17">
      <c r="A8" s="88" t="s">
        <v>45</v>
      </c>
      <c r="B8" s="89"/>
      <c r="C8" s="89"/>
      <c r="D8" s="89"/>
      <c r="E8" s="100"/>
      <c r="F8" s="18">
        <v>1425644.34</v>
      </c>
      <c r="G8" s="18">
        <v>2824844.34</v>
      </c>
      <c r="H8" s="18">
        <v>897844.34</v>
      </c>
      <c r="I8" s="18"/>
      <c r="J8" s="18"/>
      <c r="K8" s="18"/>
      <c r="L8" s="18">
        <v>1927000</v>
      </c>
      <c r="M8" s="18">
        <v>1927000</v>
      </c>
      <c r="N8" s="18"/>
      <c r="O8" s="18"/>
      <c r="P8" s="18"/>
      <c r="Q8" s="18"/>
    </row>
    <row r="9" ht="21" customHeight="1" spans="1:17">
      <c r="A9" s="101" t="s">
        <v>184</v>
      </c>
      <c r="B9" s="89" t="s">
        <v>357</v>
      </c>
      <c r="C9" s="89" t="s">
        <v>358</v>
      </c>
      <c r="D9" s="102" t="s">
        <v>359</v>
      </c>
      <c r="E9" s="103">
        <v>1</v>
      </c>
      <c r="F9" s="18"/>
      <c r="G9" s="18">
        <v>9500</v>
      </c>
      <c r="H9" s="18">
        <v>9500</v>
      </c>
      <c r="I9" s="18"/>
      <c r="J9" s="18"/>
      <c r="K9" s="18"/>
      <c r="L9" s="18"/>
      <c r="M9" s="18"/>
      <c r="N9" s="18"/>
      <c r="O9" s="18"/>
      <c r="P9" s="18"/>
      <c r="Q9" s="18"/>
    </row>
    <row r="10" ht="21" customHeight="1" spans="1:17">
      <c r="A10" s="101" t="s">
        <v>184</v>
      </c>
      <c r="B10" s="89" t="s">
        <v>360</v>
      </c>
      <c r="C10" s="89" t="s">
        <v>361</v>
      </c>
      <c r="D10" s="102" t="s">
        <v>359</v>
      </c>
      <c r="E10" s="103">
        <v>1</v>
      </c>
      <c r="F10" s="18"/>
      <c r="G10" s="18">
        <v>8500</v>
      </c>
      <c r="H10" s="18">
        <v>8500</v>
      </c>
      <c r="I10" s="18"/>
      <c r="J10" s="18"/>
      <c r="K10" s="18"/>
      <c r="L10" s="18"/>
      <c r="M10" s="18"/>
      <c r="N10" s="18"/>
      <c r="O10" s="18"/>
      <c r="P10" s="18"/>
      <c r="Q10" s="18"/>
    </row>
    <row r="11" ht="21" customHeight="1" spans="1:17">
      <c r="A11" s="101" t="s">
        <v>184</v>
      </c>
      <c r="B11" s="89" t="s">
        <v>362</v>
      </c>
      <c r="C11" s="89" t="s">
        <v>363</v>
      </c>
      <c r="D11" s="102" t="s">
        <v>364</v>
      </c>
      <c r="E11" s="103">
        <v>1</v>
      </c>
      <c r="F11" s="18"/>
      <c r="G11" s="18">
        <v>4000</v>
      </c>
      <c r="H11" s="18">
        <v>4000</v>
      </c>
      <c r="I11" s="18"/>
      <c r="J11" s="18"/>
      <c r="K11" s="18"/>
      <c r="L11" s="18"/>
      <c r="M11" s="18"/>
      <c r="N11" s="18"/>
      <c r="O11" s="18"/>
      <c r="P11" s="18"/>
      <c r="Q11" s="18"/>
    </row>
    <row r="12" ht="21" customHeight="1" spans="1:17">
      <c r="A12" s="101" t="s">
        <v>193</v>
      </c>
      <c r="B12" s="89" t="s">
        <v>365</v>
      </c>
      <c r="C12" s="89" t="s">
        <v>366</v>
      </c>
      <c r="D12" s="102" t="s">
        <v>367</v>
      </c>
      <c r="E12" s="103">
        <v>1</v>
      </c>
      <c r="F12" s="18">
        <v>8644.34</v>
      </c>
      <c r="G12" s="18">
        <v>8644.34</v>
      </c>
      <c r="H12" s="18">
        <v>8644.34</v>
      </c>
      <c r="I12" s="18"/>
      <c r="J12" s="18"/>
      <c r="K12" s="18"/>
      <c r="L12" s="18"/>
      <c r="M12" s="18"/>
      <c r="N12" s="18"/>
      <c r="O12" s="18"/>
      <c r="P12" s="18"/>
      <c r="Q12" s="18"/>
    </row>
    <row r="13" ht="21" customHeight="1" spans="1:17">
      <c r="A13" s="101" t="s">
        <v>251</v>
      </c>
      <c r="B13" s="89" t="s">
        <v>368</v>
      </c>
      <c r="C13" s="89" t="s">
        <v>369</v>
      </c>
      <c r="D13" s="102" t="s">
        <v>367</v>
      </c>
      <c r="E13" s="103">
        <v>1</v>
      </c>
      <c r="F13" s="18">
        <v>190000</v>
      </c>
      <c r="G13" s="18">
        <v>190000</v>
      </c>
      <c r="H13" s="18">
        <v>190000</v>
      </c>
      <c r="I13" s="18"/>
      <c r="J13" s="18"/>
      <c r="K13" s="18"/>
      <c r="L13" s="18"/>
      <c r="M13" s="18"/>
      <c r="N13" s="18"/>
      <c r="O13" s="18"/>
      <c r="P13" s="18"/>
      <c r="Q13" s="18"/>
    </row>
    <row r="14" ht="21" customHeight="1" spans="1:17">
      <c r="A14" s="101" t="s">
        <v>225</v>
      </c>
      <c r="B14" s="89" t="s">
        <v>370</v>
      </c>
      <c r="C14" s="89" t="s">
        <v>371</v>
      </c>
      <c r="D14" s="102" t="s">
        <v>372</v>
      </c>
      <c r="E14" s="103">
        <v>1</v>
      </c>
      <c r="F14" s="18"/>
      <c r="G14" s="18">
        <v>15000</v>
      </c>
      <c r="H14" s="18">
        <v>15000</v>
      </c>
      <c r="I14" s="18"/>
      <c r="J14" s="18"/>
      <c r="K14" s="18"/>
      <c r="L14" s="18"/>
      <c r="M14" s="18"/>
      <c r="N14" s="18"/>
      <c r="O14" s="18"/>
      <c r="P14" s="18"/>
      <c r="Q14" s="18"/>
    </row>
    <row r="15" ht="21" customHeight="1" spans="1:17">
      <c r="A15" s="101" t="s">
        <v>225</v>
      </c>
      <c r="B15" s="89" t="s">
        <v>373</v>
      </c>
      <c r="C15" s="89" t="s">
        <v>374</v>
      </c>
      <c r="D15" s="102" t="s">
        <v>372</v>
      </c>
      <c r="E15" s="103">
        <v>1</v>
      </c>
      <c r="F15" s="18"/>
      <c r="G15" s="18">
        <v>20000</v>
      </c>
      <c r="H15" s="18">
        <v>20000</v>
      </c>
      <c r="I15" s="18"/>
      <c r="J15" s="18"/>
      <c r="K15" s="18"/>
      <c r="L15" s="18"/>
      <c r="M15" s="18"/>
      <c r="N15" s="18"/>
      <c r="O15" s="18"/>
      <c r="P15" s="18"/>
      <c r="Q15" s="18"/>
    </row>
    <row r="16" ht="21" customHeight="1" spans="1:17">
      <c r="A16" s="101" t="s">
        <v>225</v>
      </c>
      <c r="B16" s="89" t="s">
        <v>375</v>
      </c>
      <c r="C16" s="89" t="s">
        <v>376</v>
      </c>
      <c r="D16" s="102" t="s">
        <v>324</v>
      </c>
      <c r="E16" s="103">
        <v>6</v>
      </c>
      <c r="F16" s="18"/>
      <c r="G16" s="18">
        <v>7200</v>
      </c>
      <c r="H16" s="18">
        <v>7200</v>
      </c>
      <c r="I16" s="18"/>
      <c r="J16" s="18"/>
      <c r="K16" s="18"/>
      <c r="L16" s="18"/>
      <c r="M16" s="18"/>
      <c r="N16" s="18"/>
      <c r="O16" s="18"/>
      <c r="P16" s="18"/>
      <c r="Q16" s="18"/>
    </row>
    <row r="17" ht="21" customHeight="1" spans="1:17">
      <c r="A17" s="101" t="s">
        <v>225</v>
      </c>
      <c r="B17" s="89" t="s">
        <v>377</v>
      </c>
      <c r="C17" s="89" t="s">
        <v>376</v>
      </c>
      <c r="D17" s="102" t="s">
        <v>324</v>
      </c>
      <c r="E17" s="103">
        <v>3</v>
      </c>
      <c r="F17" s="18"/>
      <c r="G17" s="18">
        <v>3000</v>
      </c>
      <c r="H17" s="18">
        <v>3000</v>
      </c>
      <c r="I17" s="18"/>
      <c r="J17" s="18"/>
      <c r="K17" s="18"/>
      <c r="L17" s="18"/>
      <c r="M17" s="18"/>
      <c r="N17" s="18"/>
      <c r="O17" s="18"/>
      <c r="P17" s="18"/>
      <c r="Q17" s="18"/>
    </row>
    <row r="18" ht="21" customHeight="1" spans="1:17">
      <c r="A18" s="101" t="s">
        <v>225</v>
      </c>
      <c r="B18" s="89" t="s">
        <v>378</v>
      </c>
      <c r="C18" s="89" t="s">
        <v>379</v>
      </c>
      <c r="D18" s="102" t="s">
        <v>364</v>
      </c>
      <c r="E18" s="103">
        <v>1</v>
      </c>
      <c r="F18" s="18">
        <v>632000</v>
      </c>
      <c r="G18" s="18">
        <v>632000</v>
      </c>
      <c r="H18" s="18">
        <v>632000</v>
      </c>
      <c r="I18" s="18"/>
      <c r="J18" s="18"/>
      <c r="K18" s="18"/>
      <c r="L18" s="18"/>
      <c r="M18" s="18"/>
      <c r="N18" s="18"/>
      <c r="O18" s="18"/>
      <c r="P18" s="18"/>
      <c r="Q18" s="18"/>
    </row>
    <row r="19" ht="21" customHeight="1" spans="1:17">
      <c r="A19" s="101" t="s">
        <v>242</v>
      </c>
      <c r="B19" s="89" t="s">
        <v>380</v>
      </c>
      <c r="C19" s="89" t="s">
        <v>371</v>
      </c>
      <c r="D19" s="102" t="s">
        <v>372</v>
      </c>
      <c r="E19" s="103">
        <v>1</v>
      </c>
      <c r="F19" s="18"/>
      <c r="G19" s="18">
        <v>3000</v>
      </c>
      <c r="H19" s="18"/>
      <c r="I19" s="18"/>
      <c r="J19" s="18"/>
      <c r="K19" s="18"/>
      <c r="L19" s="18">
        <v>3000</v>
      </c>
      <c r="M19" s="18">
        <v>3000</v>
      </c>
      <c r="N19" s="18"/>
      <c r="O19" s="18"/>
      <c r="P19" s="18"/>
      <c r="Q19" s="18"/>
    </row>
    <row r="20" ht="34" customHeight="1" spans="1:17">
      <c r="A20" s="101" t="s">
        <v>242</v>
      </c>
      <c r="B20" s="89" t="s">
        <v>381</v>
      </c>
      <c r="C20" s="89" t="s">
        <v>382</v>
      </c>
      <c r="D20" s="102" t="s">
        <v>367</v>
      </c>
      <c r="E20" s="103">
        <v>1</v>
      </c>
      <c r="F20" s="18"/>
      <c r="G20" s="18">
        <v>600000</v>
      </c>
      <c r="H20" s="18"/>
      <c r="I20" s="18"/>
      <c r="J20" s="18"/>
      <c r="K20" s="18"/>
      <c r="L20" s="18">
        <v>600000</v>
      </c>
      <c r="M20" s="18">
        <v>600000</v>
      </c>
      <c r="N20" s="18"/>
      <c r="O20" s="18"/>
      <c r="P20" s="18"/>
      <c r="Q20" s="18"/>
    </row>
    <row r="21" ht="21" customHeight="1" spans="1:17">
      <c r="A21" s="101" t="s">
        <v>242</v>
      </c>
      <c r="B21" s="89" t="s">
        <v>383</v>
      </c>
      <c r="C21" s="89" t="s">
        <v>384</v>
      </c>
      <c r="D21" s="102" t="s">
        <v>372</v>
      </c>
      <c r="E21" s="103">
        <v>1</v>
      </c>
      <c r="F21" s="18"/>
      <c r="G21" s="18">
        <v>630000</v>
      </c>
      <c r="H21" s="18"/>
      <c r="I21" s="18"/>
      <c r="J21" s="18"/>
      <c r="K21" s="18"/>
      <c r="L21" s="18">
        <v>630000</v>
      </c>
      <c r="M21" s="18">
        <v>630000</v>
      </c>
      <c r="N21" s="18"/>
      <c r="O21" s="18"/>
      <c r="P21" s="18"/>
      <c r="Q21" s="18"/>
    </row>
    <row r="22" ht="21" customHeight="1" spans="1:17">
      <c r="A22" s="101" t="s">
        <v>242</v>
      </c>
      <c r="B22" s="89" t="s">
        <v>385</v>
      </c>
      <c r="C22" s="89" t="s">
        <v>386</v>
      </c>
      <c r="D22" s="102" t="s">
        <v>372</v>
      </c>
      <c r="E22" s="103">
        <v>5</v>
      </c>
      <c r="F22" s="18"/>
      <c r="G22" s="18">
        <v>45000</v>
      </c>
      <c r="H22" s="18"/>
      <c r="I22" s="18"/>
      <c r="J22" s="18"/>
      <c r="K22" s="18"/>
      <c r="L22" s="18">
        <v>45000</v>
      </c>
      <c r="M22" s="18">
        <v>45000</v>
      </c>
      <c r="N22" s="18"/>
      <c r="O22" s="18"/>
      <c r="P22" s="18"/>
      <c r="Q22" s="18"/>
    </row>
    <row r="23" ht="21" customHeight="1" spans="1:17">
      <c r="A23" s="101" t="s">
        <v>242</v>
      </c>
      <c r="B23" s="89" t="s">
        <v>387</v>
      </c>
      <c r="C23" s="89" t="s">
        <v>386</v>
      </c>
      <c r="D23" s="102" t="s">
        <v>372</v>
      </c>
      <c r="E23" s="103">
        <v>9</v>
      </c>
      <c r="F23" s="18"/>
      <c r="G23" s="18">
        <v>54000</v>
      </c>
      <c r="H23" s="18"/>
      <c r="I23" s="18"/>
      <c r="J23" s="18"/>
      <c r="K23" s="18"/>
      <c r="L23" s="18">
        <v>54000</v>
      </c>
      <c r="M23" s="18">
        <v>54000</v>
      </c>
      <c r="N23" s="18"/>
      <c r="O23" s="18"/>
      <c r="P23" s="18"/>
      <c r="Q23" s="18"/>
    </row>
    <row r="24" ht="21" customHeight="1" spans="1:17">
      <c r="A24" s="101" t="s">
        <v>242</v>
      </c>
      <c r="B24" s="89" t="s">
        <v>368</v>
      </c>
      <c r="C24" s="89" t="s">
        <v>388</v>
      </c>
      <c r="D24" s="102" t="s">
        <v>367</v>
      </c>
      <c r="E24" s="103">
        <v>1</v>
      </c>
      <c r="F24" s="18">
        <v>530000</v>
      </c>
      <c r="G24" s="18">
        <v>530000</v>
      </c>
      <c r="H24" s="18"/>
      <c r="I24" s="18"/>
      <c r="J24" s="18"/>
      <c r="K24" s="18"/>
      <c r="L24" s="18">
        <v>530000</v>
      </c>
      <c r="M24" s="18">
        <v>530000</v>
      </c>
      <c r="N24" s="18"/>
      <c r="O24" s="18"/>
      <c r="P24" s="18"/>
      <c r="Q24" s="18"/>
    </row>
    <row r="25" ht="21" customHeight="1" spans="1:17">
      <c r="A25" s="101" t="s">
        <v>242</v>
      </c>
      <c r="B25" s="89" t="s">
        <v>368</v>
      </c>
      <c r="C25" s="89" t="s">
        <v>388</v>
      </c>
      <c r="D25" s="102" t="s">
        <v>389</v>
      </c>
      <c r="E25" s="103">
        <v>1</v>
      </c>
      <c r="F25" s="18">
        <v>65000</v>
      </c>
      <c r="G25" s="18">
        <v>65000</v>
      </c>
      <c r="H25" s="18"/>
      <c r="I25" s="18"/>
      <c r="J25" s="18"/>
      <c r="K25" s="18"/>
      <c r="L25" s="18">
        <v>65000</v>
      </c>
      <c r="M25" s="18">
        <v>65000</v>
      </c>
      <c r="N25" s="18"/>
      <c r="O25" s="18"/>
      <c r="P25" s="18"/>
      <c r="Q25" s="18"/>
    </row>
    <row r="26" ht="21" customHeight="1" spans="1:17">
      <c r="A26" s="92" t="s">
        <v>110</v>
      </c>
      <c r="B26" s="93"/>
      <c r="C26" s="93"/>
      <c r="D26" s="93"/>
      <c r="E26" s="100"/>
      <c r="F26" s="18">
        <v>1425644.34</v>
      </c>
      <c r="G26" s="18">
        <v>2824844.34</v>
      </c>
      <c r="H26" s="18">
        <v>897844.34</v>
      </c>
      <c r="I26" s="18"/>
      <c r="J26" s="18"/>
      <c r="K26" s="18"/>
      <c r="L26" s="18">
        <v>1927000</v>
      </c>
      <c r="M26" s="18">
        <v>1927000</v>
      </c>
      <c r="N26" s="18"/>
      <c r="O26" s="18"/>
      <c r="P26" s="18"/>
      <c r="Q26" s="18"/>
    </row>
  </sheetData>
  <mergeCells count="16">
    <mergeCell ref="A2:Q2"/>
    <mergeCell ref="A3:F3"/>
    <mergeCell ref="G4:Q4"/>
    <mergeCell ref="L5:Q5"/>
    <mergeCell ref="A26:E26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workbookViewId="0">
      <selection activeCell="F28" sqref="F28"/>
    </sheetView>
  </sheetViews>
  <sheetFormatPr defaultColWidth="9.13888888888889" defaultRowHeight="14.25" customHeight="1"/>
  <cols>
    <col min="1" max="1" width="31.4259259259259" customWidth="1"/>
    <col min="2" max="2" width="21.712962962963" customWidth="1"/>
    <col min="3" max="3" width="26.712962962963" customWidth="1"/>
    <col min="4" max="14" width="16.6018518518519" customWidth="1"/>
  </cols>
  <sheetData>
    <row r="1" ht="13.5" customHeight="1" spans="1:14">
      <c r="A1" s="64"/>
      <c r="B1" s="64"/>
      <c r="C1" s="64"/>
      <c r="D1" s="64"/>
      <c r="E1" s="64"/>
      <c r="F1" s="64"/>
      <c r="G1" s="64"/>
      <c r="H1" s="68"/>
      <c r="I1" s="64"/>
      <c r="J1" s="64"/>
      <c r="K1" s="64"/>
      <c r="L1" s="48"/>
      <c r="M1" s="69"/>
      <c r="N1" s="70" t="s">
        <v>390</v>
      </c>
    </row>
    <row r="2" ht="27.75" customHeight="1" spans="1:14">
      <c r="A2" s="60" t="s">
        <v>391</v>
      </c>
      <c r="B2" s="71"/>
      <c r="C2" s="71"/>
      <c r="D2" s="71"/>
      <c r="E2" s="71"/>
      <c r="F2" s="71"/>
      <c r="G2" s="71"/>
      <c r="H2" s="72"/>
      <c r="I2" s="71"/>
      <c r="J2" s="71"/>
      <c r="K2" s="71"/>
      <c r="L2" s="50"/>
      <c r="M2" s="72"/>
      <c r="N2" s="71"/>
    </row>
    <row r="3" ht="18.75" customHeight="1" spans="1:14">
      <c r="A3" s="61" t="str">
        <f>"单位名称："&amp;"云南省林业调查规划院营林分院"</f>
        <v>单位名称：云南省林业调查规划院营林分院</v>
      </c>
      <c r="B3" s="62"/>
      <c r="C3" s="62"/>
      <c r="D3" s="62"/>
      <c r="E3" s="62"/>
      <c r="F3" s="62"/>
      <c r="G3" s="62"/>
      <c r="H3" s="68"/>
      <c r="I3" s="64"/>
      <c r="J3" s="64"/>
      <c r="K3" s="64"/>
      <c r="L3" s="65"/>
      <c r="M3" s="73"/>
      <c r="N3" s="74" t="s">
        <v>135</v>
      </c>
    </row>
    <row r="4" ht="15.75" customHeight="1" spans="1:14">
      <c r="A4" s="13" t="s">
        <v>347</v>
      </c>
      <c r="B4" s="75" t="s">
        <v>392</v>
      </c>
      <c r="C4" s="75" t="s">
        <v>393</v>
      </c>
      <c r="D4" s="76" t="s">
        <v>151</v>
      </c>
      <c r="E4" s="76"/>
      <c r="F4" s="76"/>
      <c r="G4" s="76"/>
      <c r="H4" s="77"/>
      <c r="I4" s="76"/>
      <c r="J4" s="76"/>
      <c r="K4" s="76"/>
      <c r="L4" s="78"/>
      <c r="M4" s="77"/>
      <c r="N4" s="79"/>
    </row>
    <row r="5" ht="17.25" customHeight="1" spans="1:14">
      <c r="A5" s="24"/>
      <c r="B5" s="80"/>
      <c r="C5" s="80"/>
      <c r="D5" s="80" t="s">
        <v>30</v>
      </c>
      <c r="E5" s="80" t="s">
        <v>33</v>
      </c>
      <c r="F5" s="80" t="s">
        <v>353</v>
      </c>
      <c r="G5" s="80" t="s">
        <v>354</v>
      </c>
      <c r="H5" s="81" t="s">
        <v>355</v>
      </c>
      <c r="I5" s="82" t="s">
        <v>356</v>
      </c>
      <c r="J5" s="82"/>
      <c r="K5" s="82"/>
      <c r="L5" s="83"/>
      <c r="M5" s="84"/>
      <c r="N5" s="85"/>
    </row>
    <row r="6" ht="54" customHeight="1" spans="1:14">
      <c r="A6" s="26"/>
      <c r="B6" s="85"/>
      <c r="C6" s="85"/>
      <c r="D6" s="85"/>
      <c r="E6" s="85"/>
      <c r="F6" s="85"/>
      <c r="G6" s="85"/>
      <c r="H6" s="86"/>
      <c r="I6" s="85" t="s">
        <v>32</v>
      </c>
      <c r="J6" s="85" t="s">
        <v>43</v>
      </c>
      <c r="K6" s="85" t="s">
        <v>158</v>
      </c>
      <c r="L6" s="87" t="s">
        <v>39</v>
      </c>
      <c r="M6" s="86" t="s">
        <v>40</v>
      </c>
      <c r="N6" s="85" t="s">
        <v>41</v>
      </c>
    </row>
    <row r="7" ht="15" customHeight="1" spans="1:14">
      <c r="A7" s="26">
        <v>1</v>
      </c>
      <c r="B7" s="85">
        <v>2</v>
      </c>
      <c r="C7" s="85">
        <v>3</v>
      </c>
      <c r="D7" s="86">
        <v>4</v>
      </c>
      <c r="E7" s="86">
        <v>5</v>
      </c>
      <c r="F7" s="86">
        <v>6</v>
      </c>
      <c r="G7" s="86">
        <v>7</v>
      </c>
      <c r="H7" s="86">
        <v>8</v>
      </c>
      <c r="I7" s="86">
        <v>9</v>
      </c>
      <c r="J7" s="86">
        <v>10</v>
      </c>
      <c r="K7" s="86">
        <v>11</v>
      </c>
      <c r="L7" s="86">
        <v>12</v>
      </c>
      <c r="M7" s="86">
        <v>13</v>
      </c>
      <c r="N7" s="86">
        <v>14</v>
      </c>
    </row>
    <row r="8" ht="21" customHeight="1" spans="1:14">
      <c r="A8" s="88"/>
      <c r="B8" s="89"/>
      <c r="C8" s="89"/>
      <c r="D8" s="90"/>
      <c r="E8" s="90"/>
      <c r="F8" s="90"/>
      <c r="G8" s="90"/>
      <c r="H8" s="90"/>
      <c r="I8" s="90"/>
      <c r="J8" s="90"/>
      <c r="K8" s="90"/>
      <c r="L8" s="91"/>
      <c r="M8" s="90"/>
      <c r="N8" s="90"/>
    </row>
    <row r="9" ht="21" customHeight="1" spans="1:14">
      <c r="A9" s="88"/>
      <c r="B9" s="89"/>
      <c r="C9" s="89"/>
      <c r="D9" s="90"/>
      <c r="E9" s="90"/>
      <c r="F9" s="90"/>
      <c r="G9" s="90"/>
      <c r="H9" s="90"/>
      <c r="I9" s="90"/>
      <c r="J9" s="90"/>
      <c r="K9" s="90"/>
      <c r="L9" s="91"/>
      <c r="M9" s="90"/>
      <c r="N9" s="90"/>
    </row>
    <row r="10" ht="21" customHeight="1" spans="1:14">
      <c r="A10" s="92" t="s">
        <v>110</v>
      </c>
      <c r="B10" s="93"/>
      <c r="C10" s="94"/>
      <c r="D10" s="90"/>
      <c r="E10" s="90"/>
      <c r="F10" s="90"/>
      <c r="G10" s="90"/>
      <c r="H10" s="90"/>
      <c r="I10" s="90"/>
      <c r="J10" s="90"/>
      <c r="K10" s="90"/>
      <c r="L10" s="91"/>
      <c r="M10" s="90"/>
      <c r="N10" s="90"/>
    </row>
    <row r="11" ht="21" customHeight="1" spans="1:14">
      <c r="A11" s="22" t="s">
        <v>394</v>
      </c>
      <c r="B11" s="22"/>
      <c r="C11" s="22"/>
      <c r="D11" s="22"/>
      <c r="E11" s="22"/>
      <c r="F11" s="22"/>
      <c r="G11" s="22"/>
      <c r="H11" s="22"/>
    </row>
  </sheetData>
  <mergeCells count="14">
    <mergeCell ref="A2:N2"/>
    <mergeCell ref="A3:C3"/>
    <mergeCell ref="D4:N4"/>
    <mergeCell ref="I5:N5"/>
    <mergeCell ref="A10:C10"/>
    <mergeCell ref="A11:H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9"/>
  <sheetViews>
    <sheetView showZeros="0" workbookViewId="0">
      <selection activeCell="D28" sqref="D28"/>
    </sheetView>
  </sheetViews>
  <sheetFormatPr defaultColWidth="9.13888888888889" defaultRowHeight="14.25" customHeight="1"/>
  <cols>
    <col min="1" max="1" width="31.8611111111111" customWidth="1"/>
    <col min="2" max="15" width="17.1759259259259" customWidth="1"/>
    <col min="16" max="22" width="17.0277777777778" customWidth="1"/>
    <col min="23" max="23" width="17" customWidth="1"/>
    <col min="24" max="24" width="17.0277777777778" customWidth="1"/>
  </cols>
  <sheetData>
    <row r="1" ht="13.5" customHeight="1" spans="1:24">
      <c r="D1" s="59"/>
      <c r="W1" s="48"/>
      <c r="X1" s="48" t="s">
        <v>395</v>
      </c>
    </row>
    <row r="2" ht="27.75" customHeight="1" spans="1:24">
      <c r="A2" s="60" t="s">
        <v>396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</row>
    <row r="3" ht="18" customHeight="1" spans="1:24">
      <c r="A3" s="61" t="str">
        <f>"单位名称："&amp;"云南省林业调查规划院营林分院"</f>
        <v>单位名称：云南省林业调查规划院营林分院</v>
      </c>
      <c r="B3" s="62"/>
      <c r="C3" s="62"/>
      <c r="D3" s="63"/>
      <c r="E3" s="64"/>
      <c r="F3" s="64"/>
      <c r="G3" s="64"/>
      <c r="H3" s="64"/>
      <c r="I3" s="64"/>
      <c r="W3" s="65"/>
      <c r="X3" s="65" t="s">
        <v>135</v>
      </c>
    </row>
    <row r="4" ht="19.5" customHeight="1" spans="1:24">
      <c r="A4" s="12" t="s">
        <v>397</v>
      </c>
      <c r="B4" s="8" t="s">
        <v>151</v>
      </c>
      <c r="C4" s="9"/>
      <c r="D4" s="9"/>
      <c r="E4" s="66" t="s">
        <v>398</v>
      </c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</row>
    <row r="5" ht="40.5" customHeight="1" spans="1:24">
      <c r="A5" s="27"/>
      <c r="B5" s="32" t="s">
        <v>30</v>
      </c>
      <c r="C5" s="13" t="s">
        <v>33</v>
      </c>
      <c r="D5" s="67" t="s">
        <v>399</v>
      </c>
      <c r="E5" s="66" t="s">
        <v>400</v>
      </c>
      <c r="F5" s="66" t="s">
        <v>401</v>
      </c>
      <c r="G5" s="66" t="s">
        <v>402</v>
      </c>
      <c r="H5" s="66" t="s">
        <v>403</v>
      </c>
      <c r="I5" s="66" t="s">
        <v>404</v>
      </c>
      <c r="J5" s="66" t="s">
        <v>405</v>
      </c>
      <c r="K5" s="66" t="s">
        <v>406</v>
      </c>
      <c r="L5" s="66" t="s">
        <v>407</v>
      </c>
      <c r="M5" s="66" t="s">
        <v>408</v>
      </c>
      <c r="N5" s="66" t="s">
        <v>409</v>
      </c>
      <c r="O5" s="66" t="s">
        <v>410</v>
      </c>
      <c r="P5" s="66" t="s">
        <v>411</v>
      </c>
      <c r="Q5" s="66" t="s">
        <v>412</v>
      </c>
      <c r="R5" s="66" t="s">
        <v>413</v>
      </c>
      <c r="S5" s="66" t="s">
        <v>414</v>
      </c>
      <c r="T5" s="66" t="s">
        <v>415</v>
      </c>
      <c r="U5" s="66" t="s">
        <v>416</v>
      </c>
      <c r="V5" s="66" t="s">
        <v>417</v>
      </c>
      <c r="W5" s="66" t="s">
        <v>418</v>
      </c>
      <c r="X5" s="66" t="s">
        <v>419</v>
      </c>
    </row>
    <row r="6" ht="19.5" customHeight="1" spans="1:24">
      <c r="A6" s="66">
        <v>1</v>
      </c>
      <c r="B6" s="66">
        <v>2</v>
      </c>
      <c r="C6" s="66">
        <v>3</v>
      </c>
      <c r="D6" s="8">
        <v>4</v>
      </c>
      <c r="E6" s="66">
        <v>5</v>
      </c>
      <c r="F6" s="66">
        <v>6</v>
      </c>
      <c r="G6" s="66">
        <v>7</v>
      </c>
      <c r="H6" s="8">
        <v>8</v>
      </c>
      <c r="I6" s="66">
        <v>9</v>
      </c>
      <c r="J6" s="66">
        <v>10</v>
      </c>
      <c r="K6" s="66">
        <v>11</v>
      </c>
      <c r="L6" s="8">
        <v>12</v>
      </c>
      <c r="M6" s="66">
        <v>13</v>
      </c>
      <c r="N6" s="66">
        <v>14</v>
      </c>
      <c r="O6" s="66">
        <v>15</v>
      </c>
      <c r="P6" s="8">
        <v>16</v>
      </c>
      <c r="Q6" s="66">
        <v>17</v>
      </c>
      <c r="R6" s="66">
        <v>18</v>
      </c>
      <c r="S6" s="66">
        <v>19</v>
      </c>
      <c r="T6" s="8">
        <v>20</v>
      </c>
      <c r="U6" s="8">
        <v>21</v>
      </c>
      <c r="V6" s="8">
        <v>22</v>
      </c>
      <c r="W6" s="66">
        <v>23</v>
      </c>
      <c r="X6" s="66">
        <v>24</v>
      </c>
    </row>
    <row r="7" ht="28.4" customHeight="1" spans="1:24">
      <c r="A7" s="34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9"/>
      <c r="X7" s="18"/>
    </row>
    <row r="8" ht="29.9" customHeight="1" spans="1:24">
      <c r="A8" s="34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9"/>
      <c r="X8" s="18"/>
    </row>
    <row r="9" ht="22" customHeight="1" spans="1:24">
      <c r="A9" s="22" t="s">
        <v>420</v>
      </c>
      <c r="B9" s="22"/>
      <c r="C9" s="22"/>
      <c r="D9" s="22"/>
      <c r="E9" s="22"/>
      <c r="F9" s="22"/>
      <c r="G9" s="22"/>
      <c r="H9" s="22"/>
      <c r="I9" s="22"/>
    </row>
  </sheetData>
  <mergeCells count="6">
    <mergeCell ref="A2:X2"/>
    <mergeCell ref="A3:I3"/>
    <mergeCell ref="B4:D4"/>
    <mergeCell ref="E4:X4"/>
    <mergeCell ref="A9:I9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C16" sqref="C16"/>
    </sheetView>
  </sheetViews>
  <sheetFormatPr defaultColWidth="9.13888888888889" defaultRowHeight="12" customHeight="1" outlineLevelRow="7"/>
  <cols>
    <col min="1" max="1" width="28.962962962963" customWidth="1"/>
    <col min="2" max="2" width="29" customWidth="1"/>
    <col min="3" max="3" width="16.3148148148148" customWidth="1"/>
    <col min="4" max="4" width="15.6018518518519" customWidth="1"/>
    <col min="5" max="5" width="23.5740740740741" customWidth="1"/>
    <col min="6" max="6" width="11.2777777777778" customWidth="1"/>
    <col min="7" max="7" width="14.8796296296296" customWidth="1"/>
    <col min="8" max="8" width="10.8796296296296" customWidth="1"/>
    <col min="9" max="9" width="13.4259259259259" customWidth="1"/>
    <col min="10" max="10" width="38.6759259259259" customWidth="1"/>
  </cols>
  <sheetData>
    <row r="1" customHeight="1" spans="1:10">
      <c r="J1" s="48" t="s">
        <v>421</v>
      </c>
    </row>
    <row r="2" ht="28.5" customHeight="1" spans="1:10">
      <c r="A2" s="49" t="s">
        <v>422</v>
      </c>
      <c r="B2" s="31"/>
      <c r="C2" s="31"/>
      <c r="D2" s="31"/>
      <c r="E2" s="31"/>
      <c r="F2" s="50"/>
      <c r="G2" s="31"/>
      <c r="H2" s="50"/>
      <c r="I2" s="50"/>
      <c r="J2" s="31"/>
    </row>
    <row r="3" ht="17.25" customHeight="1" spans="1:10">
      <c r="A3" s="3" t="str">
        <f>"单位名称："&amp;"云南省林业调查规划院营林分院"</f>
        <v>单位名称：云南省林业调查规划院营林分院</v>
      </c>
    </row>
    <row r="4" ht="44.25" customHeight="1" spans="1:10">
      <c r="A4" s="51" t="s">
        <v>259</v>
      </c>
      <c r="B4" s="51" t="s">
        <v>260</v>
      </c>
      <c r="C4" s="51" t="s">
        <v>261</v>
      </c>
      <c r="D4" s="51" t="s">
        <v>262</v>
      </c>
      <c r="E4" s="51" t="s">
        <v>263</v>
      </c>
      <c r="F4" s="52" t="s">
        <v>264</v>
      </c>
      <c r="G4" s="51" t="s">
        <v>265</v>
      </c>
      <c r="H4" s="52" t="s">
        <v>266</v>
      </c>
      <c r="I4" s="52" t="s">
        <v>267</v>
      </c>
      <c r="J4" s="51" t="s">
        <v>268</v>
      </c>
    </row>
    <row r="5" ht="14.25" customHeight="1" spans="1:10">
      <c r="A5" s="51">
        <v>1</v>
      </c>
      <c r="B5" s="51">
        <v>2</v>
      </c>
      <c r="C5" s="51">
        <v>3</v>
      </c>
      <c r="D5" s="51">
        <v>4</v>
      </c>
      <c r="E5" s="51">
        <v>5</v>
      </c>
      <c r="F5" s="52">
        <v>6</v>
      </c>
      <c r="G5" s="51">
        <v>7</v>
      </c>
      <c r="H5" s="52">
        <v>8</v>
      </c>
      <c r="I5" s="52">
        <v>9</v>
      </c>
      <c r="J5" s="51">
        <v>10</v>
      </c>
    </row>
    <row r="6" ht="21.8" customHeight="1" spans="1:10">
      <c r="A6" s="53"/>
      <c r="B6" s="54"/>
      <c r="C6" s="54"/>
      <c r="D6" s="54"/>
      <c r="E6" s="55"/>
      <c r="F6" s="56"/>
      <c r="G6" s="55"/>
      <c r="H6" s="56"/>
      <c r="I6" s="56"/>
      <c r="J6" s="55"/>
    </row>
    <row r="7" ht="60.8" customHeight="1" spans="1:10">
      <c r="A7" s="53"/>
      <c r="B7" s="57"/>
      <c r="C7" s="57"/>
      <c r="D7" s="57"/>
      <c r="E7" s="53"/>
      <c r="F7" s="57"/>
      <c r="G7" s="53"/>
      <c r="H7" s="57"/>
      <c r="I7" s="57"/>
      <c r="J7" s="58"/>
    </row>
    <row r="8" ht="21" customHeight="1" spans="1:10">
      <c r="A8" s="22" t="s">
        <v>423</v>
      </c>
      <c r="B8" s="22"/>
      <c r="C8" s="22"/>
      <c r="D8" s="22"/>
      <c r="E8" s="22"/>
    </row>
  </sheetData>
  <mergeCells count="3">
    <mergeCell ref="A2:J2"/>
    <mergeCell ref="A3:H3"/>
    <mergeCell ref="A8:E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26"/>
  <sheetViews>
    <sheetView showZeros="0" topLeftCell="A13" workbookViewId="0">
      <selection activeCell="A1" sqref="A1"/>
    </sheetView>
  </sheetViews>
  <sheetFormatPr defaultColWidth="8.85185185185185" defaultRowHeight="15" customHeight="1" outlineLevelCol="7"/>
  <cols>
    <col min="1" max="1" width="36.0277777777778" customWidth="1"/>
    <col min="2" max="2" width="19.7407407407407" customWidth="1"/>
    <col min="3" max="3" width="42.5555555555556" customWidth="1"/>
    <col min="4" max="4" width="44.1111111111111" customWidth="1"/>
    <col min="5" max="5" width="14.4537037037037" customWidth="1"/>
    <col min="6" max="6" width="17.1759259259259" customWidth="1"/>
    <col min="7" max="7" width="17.3148148148148" customWidth="1"/>
    <col min="8" max="8" width="28.3148148148148" customWidth="1"/>
  </cols>
  <sheetData>
    <row r="1" ht="18.75" customHeight="1" spans="1:8">
      <c r="A1" s="38"/>
      <c r="B1" s="38"/>
      <c r="C1" s="38"/>
      <c r="D1" s="38"/>
      <c r="E1" s="38"/>
      <c r="F1" s="38"/>
      <c r="G1" s="38"/>
      <c r="H1" s="39" t="s">
        <v>424</v>
      </c>
    </row>
    <row r="2" ht="30.65" customHeight="1" spans="1:8">
      <c r="A2" s="40" t="s">
        <v>425</v>
      </c>
      <c r="B2" s="40"/>
      <c r="C2" s="40"/>
      <c r="D2" s="40"/>
      <c r="E2" s="40"/>
      <c r="F2" s="40"/>
      <c r="G2" s="40"/>
      <c r="H2" s="40"/>
    </row>
    <row r="3" ht="18.75" customHeight="1" spans="1:8">
      <c r="A3" s="38" t="str">
        <f>"单位名称："&amp;"云南省林业调查规划院营林分院"</f>
        <v>单位名称：云南省林业调查规划院营林分院</v>
      </c>
      <c r="B3" s="38"/>
      <c r="C3" s="38"/>
      <c r="D3" s="38"/>
      <c r="E3" s="38"/>
      <c r="F3" s="38"/>
      <c r="G3" s="38"/>
      <c r="H3" s="38"/>
    </row>
    <row r="4" ht="18.75" customHeight="1" spans="1:8">
      <c r="A4" s="41" t="s">
        <v>144</v>
      </c>
      <c r="B4" s="41" t="s">
        <v>426</v>
      </c>
      <c r="C4" s="41" t="s">
        <v>427</v>
      </c>
      <c r="D4" s="41" t="s">
        <v>428</v>
      </c>
      <c r="E4" s="41" t="s">
        <v>429</v>
      </c>
      <c r="F4" s="41" t="s">
        <v>430</v>
      </c>
      <c r="G4" s="41"/>
      <c r="H4" s="41"/>
    </row>
    <row r="5" ht="18.75" customHeight="1" spans="1:8">
      <c r="A5" s="41"/>
      <c r="B5" s="41"/>
      <c r="C5" s="41"/>
      <c r="D5" s="41"/>
      <c r="E5" s="41"/>
      <c r="F5" s="41" t="s">
        <v>351</v>
      </c>
      <c r="G5" s="41" t="s">
        <v>431</v>
      </c>
      <c r="H5" s="41" t="s">
        <v>432</v>
      </c>
    </row>
    <row r="6" ht="18.75" customHeight="1" spans="1:8">
      <c r="A6" s="42" t="s">
        <v>127</v>
      </c>
      <c r="B6" s="42" t="s">
        <v>128</v>
      </c>
      <c r="C6" s="42" t="s">
        <v>129</v>
      </c>
      <c r="D6" s="42" t="s">
        <v>130</v>
      </c>
      <c r="E6" s="42" t="s">
        <v>131</v>
      </c>
      <c r="F6" s="42" t="s">
        <v>132</v>
      </c>
      <c r="G6" s="42" t="s">
        <v>433</v>
      </c>
      <c r="H6" s="42" t="s">
        <v>434</v>
      </c>
    </row>
    <row r="7" ht="29.9" customHeight="1" spans="1:8">
      <c r="A7" s="43" t="s">
        <v>45</v>
      </c>
      <c r="B7" s="43" t="s">
        <v>435</v>
      </c>
      <c r="C7" s="43" t="s">
        <v>436</v>
      </c>
      <c r="D7" s="43" t="s">
        <v>387</v>
      </c>
      <c r="E7" s="41" t="s">
        <v>372</v>
      </c>
      <c r="F7" s="44">
        <v>9</v>
      </c>
      <c r="G7" s="45">
        <v>6000</v>
      </c>
      <c r="H7" s="45">
        <v>54000</v>
      </c>
    </row>
    <row r="8" ht="29.9" customHeight="1" spans="1:8">
      <c r="A8" s="43" t="s">
        <v>45</v>
      </c>
      <c r="B8" s="43" t="s">
        <v>435</v>
      </c>
      <c r="C8" s="43" t="s">
        <v>437</v>
      </c>
      <c r="D8" s="43" t="s">
        <v>438</v>
      </c>
      <c r="E8" s="41" t="s">
        <v>372</v>
      </c>
      <c r="F8" s="44">
        <v>5</v>
      </c>
      <c r="G8" s="45">
        <v>9000</v>
      </c>
      <c r="H8" s="45">
        <v>45000</v>
      </c>
    </row>
    <row r="9" ht="29.9" customHeight="1" spans="1:8">
      <c r="A9" s="43" t="s">
        <v>45</v>
      </c>
      <c r="B9" s="43" t="s">
        <v>435</v>
      </c>
      <c r="C9" s="43" t="s">
        <v>439</v>
      </c>
      <c r="D9" s="43" t="s">
        <v>440</v>
      </c>
      <c r="E9" s="41" t="s">
        <v>324</v>
      </c>
      <c r="F9" s="44">
        <v>12</v>
      </c>
      <c r="G9" s="45">
        <v>1200</v>
      </c>
      <c r="H9" s="45">
        <v>14400</v>
      </c>
    </row>
    <row r="10" ht="29.9" customHeight="1" spans="1:8">
      <c r="A10" s="43" t="s">
        <v>45</v>
      </c>
      <c r="B10" s="43" t="s">
        <v>435</v>
      </c>
      <c r="C10" s="43" t="s">
        <v>374</v>
      </c>
      <c r="D10" s="43" t="s">
        <v>373</v>
      </c>
      <c r="E10" s="41" t="s">
        <v>372</v>
      </c>
      <c r="F10" s="44">
        <v>1</v>
      </c>
      <c r="G10" s="45">
        <v>20000</v>
      </c>
      <c r="H10" s="45">
        <v>20000</v>
      </c>
    </row>
    <row r="11" ht="29.9" customHeight="1" spans="1:8">
      <c r="A11" s="43" t="s">
        <v>45</v>
      </c>
      <c r="B11" s="43" t="s">
        <v>435</v>
      </c>
      <c r="C11" s="43" t="s">
        <v>441</v>
      </c>
      <c r="D11" s="43" t="s">
        <v>442</v>
      </c>
      <c r="E11" s="41" t="s">
        <v>372</v>
      </c>
      <c r="F11" s="44">
        <v>1</v>
      </c>
      <c r="G11" s="45">
        <v>15000</v>
      </c>
      <c r="H11" s="45">
        <v>15000</v>
      </c>
    </row>
    <row r="12" ht="29.9" customHeight="1" spans="1:8">
      <c r="A12" s="43" t="s">
        <v>45</v>
      </c>
      <c r="B12" s="43" t="s">
        <v>435</v>
      </c>
      <c r="C12" s="43" t="s">
        <v>443</v>
      </c>
      <c r="D12" s="43" t="s">
        <v>444</v>
      </c>
      <c r="E12" s="41" t="s">
        <v>372</v>
      </c>
      <c r="F12" s="44">
        <v>1</v>
      </c>
      <c r="G12" s="45">
        <v>3000</v>
      </c>
      <c r="H12" s="45">
        <v>3000</v>
      </c>
    </row>
    <row r="13" ht="29.9" customHeight="1" spans="1:8">
      <c r="A13" s="43" t="s">
        <v>45</v>
      </c>
      <c r="B13" s="43" t="s">
        <v>435</v>
      </c>
      <c r="C13" s="43" t="s">
        <v>445</v>
      </c>
      <c r="D13" s="43" t="s">
        <v>446</v>
      </c>
      <c r="E13" s="41" t="s">
        <v>372</v>
      </c>
      <c r="F13" s="44">
        <v>1</v>
      </c>
      <c r="G13" s="45">
        <v>5000</v>
      </c>
      <c r="H13" s="45">
        <v>5000</v>
      </c>
    </row>
    <row r="14" ht="29.9" customHeight="1" spans="1:8">
      <c r="A14" s="43" t="s">
        <v>45</v>
      </c>
      <c r="B14" s="43" t="s">
        <v>435</v>
      </c>
      <c r="C14" s="43" t="s">
        <v>447</v>
      </c>
      <c r="D14" s="43" t="s">
        <v>448</v>
      </c>
      <c r="E14" s="41" t="s">
        <v>449</v>
      </c>
      <c r="F14" s="44">
        <v>1</v>
      </c>
      <c r="G14" s="45">
        <v>120000</v>
      </c>
      <c r="H14" s="45">
        <v>120000</v>
      </c>
    </row>
    <row r="15" ht="29.9" customHeight="1" spans="1:8">
      <c r="A15" s="43" t="s">
        <v>45</v>
      </c>
      <c r="B15" s="43" t="s">
        <v>435</v>
      </c>
      <c r="C15" s="43" t="s">
        <v>450</v>
      </c>
      <c r="D15" s="43" t="s">
        <v>451</v>
      </c>
      <c r="E15" s="41" t="s">
        <v>372</v>
      </c>
      <c r="F15" s="44">
        <v>1</v>
      </c>
      <c r="G15" s="45">
        <v>5000</v>
      </c>
      <c r="H15" s="45">
        <v>5000</v>
      </c>
    </row>
    <row r="16" ht="29.9" customHeight="1" spans="1:8">
      <c r="A16" s="43" t="s">
        <v>45</v>
      </c>
      <c r="B16" s="43" t="s">
        <v>435</v>
      </c>
      <c r="C16" s="43" t="s">
        <v>452</v>
      </c>
      <c r="D16" s="43" t="s">
        <v>453</v>
      </c>
      <c r="E16" s="41" t="s">
        <v>372</v>
      </c>
      <c r="F16" s="44">
        <v>1</v>
      </c>
      <c r="G16" s="45">
        <v>400000</v>
      </c>
      <c r="H16" s="45">
        <v>400000</v>
      </c>
    </row>
    <row r="17" ht="29.9" customHeight="1" spans="1:8">
      <c r="A17" s="43" t="s">
        <v>45</v>
      </c>
      <c r="B17" s="43" t="s">
        <v>435</v>
      </c>
      <c r="C17" s="43" t="s">
        <v>452</v>
      </c>
      <c r="D17" s="43" t="s">
        <v>454</v>
      </c>
      <c r="E17" s="41" t="s">
        <v>372</v>
      </c>
      <c r="F17" s="44">
        <v>1</v>
      </c>
      <c r="G17" s="45">
        <v>630000</v>
      </c>
      <c r="H17" s="45">
        <v>630000</v>
      </c>
    </row>
    <row r="18" ht="29.9" customHeight="1" spans="1:8">
      <c r="A18" s="43" t="s">
        <v>45</v>
      </c>
      <c r="B18" s="43" t="s">
        <v>435</v>
      </c>
      <c r="C18" s="43" t="s">
        <v>455</v>
      </c>
      <c r="D18" s="43" t="s">
        <v>456</v>
      </c>
      <c r="E18" s="41" t="s">
        <v>372</v>
      </c>
      <c r="F18" s="44">
        <v>1</v>
      </c>
      <c r="G18" s="45">
        <v>1500000</v>
      </c>
      <c r="H18" s="45">
        <v>1500000</v>
      </c>
    </row>
    <row r="19" ht="29.9" customHeight="1" spans="1:8">
      <c r="A19" s="43" t="s">
        <v>45</v>
      </c>
      <c r="B19" s="43" t="s">
        <v>435</v>
      </c>
      <c r="C19" s="43" t="s">
        <v>457</v>
      </c>
      <c r="D19" s="43" t="s">
        <v>458</v>
      </c>
      <c r="E19" s="41" t="s">
        <v>372</v>
      </c>
      <c r="F19" s="44">
        <v>1</v>
      </c>
      <c r="G19" s="45">
        <v>5000</v>
      </c>
      <c r="H19" s="45">
        <v>5000</v>
      </c>
    </row>
    <row r="20" ht="29.9" customHeight="1" spans="1:8">
      <c r="A20" s="43" t="s">
        <v>45</v>
      </c>
      <c r="B20" s="43" t="s">
        <v>435</v>
      </c>
      <c r="C20" s="43" t="s">
        <v>459</v>
      </c>
      <c r="D20" s="43" t="s">
        <v>460</v>
      </c>
      <c r="E20" s="41" t="s">
        <v>449</v>
      </c>
      <c r="F20" s="44">
        <v>1</v>
      </c>
      <c r="G20" s="45">
        <v>120000</v>
      </c>
      <c r="H20" s="45">
        <v>120000</v>
      </c>
    </row>
    <row r="21" ht="29.9" customHeight="1" spans="1:8">
      <c r="A21" s="43" t="s">
        <v>45</v>
      </c>
      <c r="B21" s="43" t="s">
        <v>461</v>
      </c>
      <c r="C21" s="43" t="s">
        <v>462</v>
      </c>
      <c r="D21" s="43" t="s">
        <v>375</v>
      </c>
      <c r="E21" s="41" t="s">
        <v>324</v>
      </c>
      <c r="F21" s="44">
        <v>6</v>
      </c>
      <c r="G21" s="45">
        <v>1200</v>
      </c>
      <c r="H21" s="45">
        <v>7200</v>
      </c>
    </row>
    <row r="22" ht="29.9" customHeight="1" spans="1:8">
      <c r="A22" s="43" t="s">
        <v>45</v>
      </c>
      <c r="B22" s="43" t="s">
        <v>461</v>
      </c>
      <c r="C22" s="43" t="s">
        <v>463</v>
      </c>
      <c r="D22" s="43" t="s">
        <v>377</v>
      </c>
      <c r="E22" s="41" t="s">
        <v>324</v>
      </c>
      <c r="F22" s="44">
        <v>3</v>
      </c>
      <c r="G22" s="45">
        <v>1000</v>
      </c>
      <c r="H22" s="45">
        <v>3000</v>
      </c>
    </row>
    <row r="23" ht="29.9" customHeight="1" spans="1:8">
      <c r="A23" s="43" t="s">
        <v>45</v>
      </c>
      <c r="B23" s="43" t="s">
        <v>464</v>
      </c>
      <c r="C23" s="43" t="s">
        <v>465</v>
      </c>
      <c r="D23" s="43" t="s">
        <v>381</v>
      </c>
      <c r="E23" s="41" t="s">
        <v>449</v>
      </c>
      <c r="F23" s="44">
        <v>1</v>
      </c>
      <c r="G23" s="45">
        <v>600000</v>
      </c>
      <c r="H23" s="45">
        <v>600000</v>
      </c>
    </row>
    <row r="24" ht="29.9" customHeight="1" spans="1:8">
      <c r="A24" s="43" t="s">
        <v>45</v>
      </c>
      <c r="B24" s="43" t="s">
        <v>464</v>
      </c>
      <c r="C24" s="43" t="s">
        <v>466</v>
      </c>
      <c r="D24" s="43" t="s">
        <v>467</v>
      </c>
      <c r="E24" s="41" t="s">
        <v>449</v>
      </c>
      <c r="F24" s="44">
        <v>1</v>
      </c>
      <c r="G24" s="45">
        <v>68000</v>
      </c>
      <c r="H24" s="45">
        <v>68000</v>
      </c>
    </row>
    <row r="25" ht="20.15" customHeight="1" spans="1:8">
      <c r="A25" s="41" t="s">
        <v>30</v>
      </c>
      <c r="B25" s="41"/>
      <c r="C25" s="41"/>
      <c r="D25" s="41"/>
      <c r="E25" s="41"/>
      <c r="F25" s="44">
        <v>48</v>
      </c>
      <c r="G25" s="45"/>
      <c r="H25" s="45">
        <v>3614600</v>
      </c>
    </row>
    <row r="26" ht="19.5" customHeight="1" spans="1:8">
      <c r="A26" s="43" t="s">
        <v>468</v>
      </c>
      <c r="B26" s="43"/>
      <c r="C26" s="43"/>
      <c r="D26" s="43"/>
      <c r="E26" s="43"/>
      <c r="F26" s="46"/>
      <c r="G26" s="47"/>
      <c r="H26" s="47"/>
    </row>
  </sheetData>
  <mergeCells count="9">
    <mergeCell ref="A2:H2"/>
    <mergeCell ref="F4:H4"/>
    <mergeCell ref="A25:E25"/>
    <mergeCell ref="A26:H26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6"/>
  <sheetViews>
    <sheetView showZeros="0" workbookViewId="0">
      <selection activeCell="A1" sqref="A1"/>
    </sheetView>
  </sheetViews>
  <sheetFormatPr defaultColWidth="9.13888888888889" defaultRowHeight="14.25" customHeight="1"/>
  <cols>
    <col min="1" max="1" width="16.3148148148148" customWidth="1"/>
    <col min="2" max="2" width="29.0277777777778" customWidth="1"/>
    <col min="3" max="3" width="27.6666666666667" customWidth="1"/>
    <col min="4" max="7" width="19.6018518518519" customWidth="1"/>
    <col min="8" max="8" width="15.4259259259259" customWidth="1"/>
    <col min="9" max="11" width="19.6018518518519" customWidth="1"/>
  </cols>
  <sheetData>
    <row r="1" ht="13.5" customHeight="1" spans="1:11">
      <c r="D1" s="23"/>
      <c r="E1" s="23"/>
      <c r="F1" s="23"/>
      <c r="G1" s="23"/>
      <c r="K1" s="1" t="s">
        <v>469</v>
      </c>
    </row>
    <row r="2" ht="27.75" customHeight="1" spans="1:11">
      <c r="A2" s="31" t="s">
        <v>470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ht="13.5" customHeight="1" spans="1:11">
      <c r="A3" s="3" t="str">
        <f>"单位名称："&amp;"云南省林业调查规划院营林分院"</f>
        <v>单位名称：云南省林业调查规划院营林分院</v>
      </c>
      <c r="B3" s="4"/>
      <c r="C3" s="4"/>
      <c r="D3" s="4"/>
      <c r="E3" s="4"/>
      <c r="F3" s="4"/>
      <c r="G3" s="4"/>
      <c r="H3" s="5"/>
      <c r="I3" s="5"/>
      <c r="J3" s="5"/>
      <c r="K3" s="6" t="s">
        <v>135</v>
      </c>
    </row>
    <row r="4" ht="21.75" customHeight="1" spans="1:11">
      <c r="A4" s="7" t="s">
        <v>216</v>
      </c>
      <c r="B4" s="7" t="s">
        <v>146</v>
      </c>
      <c r="C4" s="7" t="s">
        <v>217</v>
      </c>
      <c r="D4" s="13" t="s">
        <v>147</v>
      </c>
      <c r="E4" s="13" t="s">
        <v>148</v>
      </c>
      <c r="F4" s="13" t="s">
        <v>149</v>
      </c>
      <c r="G4" s="13" t="s">
        <v>150</v>
      </c>
      <c r="H4" s="12" t="s">
        <v>30</v>
      </c>
      <c r="I4" s="8" t="s">
        <v>471</v>
      </c>
      <c r="J4" s="9"/>
      <c r="K4" s="10"/>
    </row>
    <row r="5" ht="21.75" customHeight="1" spans="1:11">
      <c r="A5" s="11"/>
      <c r="B5" s="11"/>
      <c r="C5" s="11"/>
      <c r="D5" s="24"/>
      <c r="E5" s="24"/>
      <c r="F5" s="24"/>
      <c r="G5" s="24"/>
      <c r="H5" s="32"/>
      <c r="I5" s="13" t="s">
        <v>33</v>
      </c>
      <c r="J5" s="13" t="s">
        <v>34</v>
      </c>
      <c r="K5" s="13" t="s">
        <v>35</v>
      </c>
    </row>
    <row r="6" ht="40.5" customHeight="1" spans="1:11">
      <c r="A6" s="25"/>
      <c r="B6" s="25"/>
      <c r="C6" s="25"/>
      <c r="D6" s="26"/>
      <c r="E6" s="26"/>
      <c r="F6" s="26"/>
      <c r="G6" s="26"/>
      <c r="H6" s="27"/>
      <c r="I6" s="26" t="s">
        <v>32</v>
      </c>
      <c r="J6" s="26"/>
      <c r="K6" s="26"/>
    </row>
    <row r="7" ht="15" customHeight="1" spans="1:11">
      <c r="A7" s="28">
        <v>1</v>
      </c>
      <c r="B7" s="28">
        <v>2</v>
      </c>
      <c r="C7" s="28">
        <v>3</v>
      </c>
      <c r="D7" s="28">
        <v>4</v>
      </c>
      <c r="E7" s="28">
        <v>5</v>
      </c>
      <c r="F7" s="28">
        <v>6</v>
      </c>
      <c r="G7" s="28">
        <v>7</v>
      </c>
      <c r="H7" s="28">
        <v>8</v>
      </c>
      <c r="I7" s="28">
        <v>9</v>
      </c>
      <c r="J7" s="33">
        <v>10</v>
      </c>
      <c r="K7" s="33">
        <v>11</v>
      </c>
    </row>
    <row r="8" ht="30.65" customHeight="1" spans="1:11">
      <c r="A8" s="34"/>
      <c r="B8" s="16" t="s">
        <v>472</v>
      </c>
      <c r="C8" s="34"/>
      <c r="D8" s="34"/>
      <c r="E8" s="34"/>
      <c r="F8" s="34"/>
      <c r="G8" s="34"/>
      <c r="H8" s="18">
        <v>2150000</v>
      </c>
      <c r="I8" s="18">
        <v>2150000</v>
      </c>
      <c r="J8" s="18"/>
      <c r="K8" s="18"/>
    </row>
    <row r="9" ht="30.65" customHeight="1" spans="1:11">
      <c r="A9" s="16" t="s">
        <v>243</v>
      </c>
      <c r="B9" s="16" t="s">
        <v>472</v>
      </c>
      <c r="C9" s="16" t="s">
        <v>45</v>
      </c>
      <c r="D9" s="16" t="s">
        <v>473</v>
      </c>
      <c r="E9" s="16" t="s">
        <v>474</v>
      </c>
      <c r="F9" s="16" t="s">
        <v>198</v>
      </c>
      <c r="G9" s="16" t="s">
        <v>199</v>
      </c>
      <c r="H9" s="18">
        <v>20000</v>
      </c>
      <c r="I9" s="18">
        <v>20000</v>
      </c>
      <c r="J9" s="18"/>
      <c r="K9" s="18"/>
    </row>
    <row r="10" ht="30.65" customHeight="1" spans="1:11">
      <c r="A10" s="16" t="s">
        <v>243</v>
      </c>
      <c r="B10" s="16" t="s">
        <v>472</v>
      </c>
      <c r="C10" s="16" t="s">
        <v>45</v>
      </c>
      <c r="D10" s="16" t="s">
        <v>473</v>
      </c>
      <c r="E10" s="16" t="s">
        <v>474</v>
      </c>
      <c r="F10" s="16" t="s">
        <v>204</v>
      </c>
      <c r="G10" s="16" t="s">
        <v>205</v>
      </c>
      <c r="H10" s="18">
        <v>9940</v>
      </c>
      <c r="I10" s="18">
        <v>9940</v>
      </c>
      <c r="J10" s="18"/>
      <c r="K10" s="18"/>
    </row>
    <row r="11" ht="30.65" customHeight="1" spans="1:11">
      <c r="A11" s="16" t="s">
        <v>243</v>
      </c>
      <c r="B11" s="16" t="s">
        <v>472</v>
      </c>
      <c r="C11" s="16" t="s">
        <v>45</v>
      </c>
      <c r="D11" s="16" t="s">
        <v>473</v>
      </c>
      <c r="E11" s="16" t="s">
        <v>474</v>
      </c>
      <c r="F11" s="16" t="s">
        <v>206</v>
      </c>
      <c r="G11" s="16" t="s">
        <v>207</v>
      </c>
      <c r="H11" s="18">
        <v>780060</v>
      </c>
      <c r="I11" s="18">
        <v>780060</v>
      </c>
      <c r="J11" s="18"/>
      <c r="K11" s="18"/>
    </row>
    <row r="12" ht="30.65" customHeight="1" spans="1:11">
      <c r="A12" s="16" t="s">
        <v>243</v>
      </c>
      <c r="B12" s="16" t="s">
        <v>472</v>
      </c>
      <c r="C12" s="16" t="s">
        <v>45</v>
      </c>
      <c r="D12" s="16" t="s">
        <v>473</v>
      </c>
      <c r="E12" s="16" t="s">
        <v>474</v>
      </c>
      <c r="F12" s="16" t="s">
        <v>230</v>
      </c>
      <c r="G12" s="16" t="s">
        <v>231</v>
      </c>
      <c r="H12" s="18">
        <v>770000</v>
      </c>
      <c r="I12" s="18">
        <v>770000</v>
      </c>
      <c r="J12" s="18"/>
      <c r="K12" s="18"/>
    </row>
    <row r="13" ht="30.65" customHeight="1" spans="1:11">
      <c r="A13" s="16" t="s">
        <v>243</v>
      </c>
      <c r="B13" s="16" t="s">
        <v>472</v>
      </c>
      <c r="C13" s="16" t="s">
        <v>45</v>
      </c>
      <c r="D13" s="16" t="s">
        <v>473</v>
      </c>
      <c r="E13" s="16" t="s">
        <v>474</v>
      </c>
      <c r="F13" s="16" t="s">
        <v>247</v>
      </c>
      <c r="G13" s="16" t="s">
        <v>248</v>
      </c>
      <c r="H13" s="18">
        <v>70000</v>
      </c>
      <c r="I13" s="18">
        <v>70000</v>
      </c>
      <c r="J13" s="18"/>
      <c r="K13" s="18"/>
    </row>
    <row r="14" ht="30.65" customHeight="1" spans="1:11">
      <c r="A14" s="16" t="s">
        <v>243</v>
      </c>
      <c r="B14" s="16" t="s">
        <v>472</v>
      </c>
      <c r="C14" s="16" t="s">
        <v>45</v>
      </c>
      <c r="D14" s="16" t="s">
        <v>473</v>
      </c>
      <c r="E14" s="16" t="s">
        <v>474</v>
      </c>
      <c r="F14" s="16" t="s">
        <v>232</v>
      </c>
      <c r="G14" s="16" t="s">
        <v>233</v>
      </c>
      <c r="H14" s="18">
        <v>300000</v>
      </c>
      <c r="I14" s="18">
        <v>300000</v>
      </c>
      <c r="J14" s="18"/>
      <c r="K14" s="18"/>
    </row>
    <row r="15" ht="30.65" customHeight="1" spans="1:11">
      <c r="A15" s="16" t="s">
        <v>243</v>
      </c>
      <c r="B15" s="16" t="s">
        <v>472</v>
      </c>
      <c r="C15" s="16" t="s">
        <v>45</v>
      </c>
      <c r="D15" s="16" t="s">
        <v>473</v>
      </c>
      <c r="E15" s="16" t="s">
        <v>474</v>
      </c>
      <c r="F15" s="16" t="s">
        <v>223</v>
      </c>
      <c r="G15" s="16" t="s">
        <v>224</v>
      </c>
      <c r="H15" s="18">
        <v>200000</v>
      </c>
      <c r="I15" s="18">
        <v>200000</v>
      </c>
      <c r="J15" s="18"/>
      <c r="K15" s="18"/>
    </row>
    <row r="16" ht="18.75" customHeight="1" spans="1:11">
      <c r="A16" s="35" t="s">
        <v>110</v>
      </c>
      <c r="B16" s="36"/>
      <c r="C16" s="36"/>
      <c r="D16" s="36"/>
      <c r="E16" s="36"/>
      <c r="F16" s="36"/>
      <c r="G16" s="37"/>
      <c r="H16" s="18">
        <v>2150000</v>
      </c>
      <c r="I16" s="18">
        <v>2150000</v>
      </c>
      <c r="J16" s="18"/>
      <c r="K16" s="18"/>
    </row>
  </sheetData>
  <mergeCells count="15">
    <mergeCell ref="A2:K2"/>
    <mergeCell ref="A3:G3"/>
    <mergeCell ref="I4:K4"/>
    <mergeCell ref="A16:G16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3"/>
  <sheetViews>
    <sheetView showZeros="0" workbookViewId="0">
      <selection activeCell="A1" sqref="A1"/>
    </sheetView>
  </sheetViews>
  <sheetFormatPr defaultColWidth="9.13888888888889" defaultRowHeight="14.25" customHeight="1" outlineLevelCol="6"/>
  <cols>
    <col min="1" max="1" width="37.7407407407407" customWidth="1"/>
    <col min="2" max="2" width="28" customWidth="1"/>
    <col min="3" max="3" width="37.6018518518519" customWidth="1"/>
    <col min="4" max="4" width="17.0277777777778" customWidth="1"/>
    <col min="5" max="7" width="27.0277777777778" customWidth="1"/>
  </cols>
  <sheetData>
    <row r="1" ht="13.5" customHeight="1" spans="1:7">
      <c r="D1" s="23"/>
      <c r="G1" s="1" t="s">
        <v>475</v>
      </c>
    </row>
    <row r="2" ht="27.75" customHeight="1" spans="1:7">
      <c r="A2" s="2" t="s">
        <v>476</v>
      </c>
      <c r="B2" s="2"/>
      <c r="C2" s="2"/>
      <c r="D2" s="2"/>
      <c r="E2" s="2"/>
      <c r="F2" s="2"/>
      <c r="G2" s="2"/>
    </row>
    <row r="3" ht="13.5" customHeight="1" spans="1:7">
      <c r="A3" s="3" t="str">
        <f>"单位名称："&amp;"云南省林业调查规划院营林分院"</f>
        <v>单位名称：云南省林业调查规划院营林分院</v>
      </c>
      <c r="B3" s="4"/>
      <c r="C3" s="4"/>
      <c r="D3" s="4"/>
      <c r="E3" s="5"/>
      <c r="F3" s="5"/>
      <c r="G3" s="6" t="s">
        <v>135</v>
      </c>
    </row>
    <row r="4" ht="21.75" customHeight="1" spans="1:7">
      <c r="A4" s="7" t="s">
        <v>217</v>
      </c>
      <c r="B4" s="7" t="s">
        <v>216</v>
      </c>
      <c r="C4" s="7" t="s">
        <v>146</v>
      </c>
      <c r="D4" s="13" t="s">
        <v>477</v>
      </c>
      <c r="E4" s="8" t="s">
        <v>33</v>
      </c>
      <c r="F4" s="9"/>
      <c r="G4" s="10"/>
    </row>
    <row r="5" ht="21.75" customHeight="1" spans="1:7">
      <c r="A5" s="11"/>
      <c r="B5" s="11"/>
      <c r="C5" s="11"/>
      <c r="D5" s="24"/>
      <c r="E5" s="12" t="s">
        <v>478</v>
      </c>
      <c r="F5" s="13" t="s">
        <v>479</v>
      </c>
      <c r="G5" s="13" t="s">
        <v>480</v>
      </c>
    </row>
    <row r="6" ht="40.5" customHeight="1" spans="1:7">
      <c r="A6" s="25"/>
      <c r="B6" s="25"/>
      <c r="C6" s="25"/>
      <c r="D6" s="26"/>
      <c r="E6" s="27"/>
      <c r="F6" s="26" t="s">
        <v>32</v>
      </c>
      <c r="G6" s="26"/>
    </row>
    <row r="7" ht="15" customHeight="1" spans="1:7">
      <c r="A7" s="28">
        <v>1</v>
      </c>
      <c r="B7" s="28">
        <v>2</v>
      </c>
      <c r="C7" s="28">
        <v>3</v>
      </c>
      <c r="D7" s="28">
        <v>4</v>
      </c>
      <c r="E7" s="28">
        <v>5</v>
      </c>
      <c r="F7" s="28">
        <v>6</v>
      </c>
      <c r="G7" s="28">
        <v>7</v>
      </c>
    </row>
    <row r="8" ht="29.9" customHeight="1" spans="1:7">
      <c r="A8" s="16" t="s">
        <v>45</v>
      </c>
      <c r="B8" s="17"/>
      <c r="C8" s="17"/>
      <c r="D8" s="16"/>
      <c r="E8" s="18">
        <v>3114200</v>
      </c>
      <c r="F8" s="18">
        <v>3114200</v>
      </c>
      <c r="G8" s="18">
        <v>3114200</v>
      </c>
    </row>
    <row r="9" ht="29.9" customHeight="1" spans="1:7">
      <c r="A9" s="16"/>
      <c r="B9" s="16" t="s">
        <v>481</v>
      </c>
      <c r="C9" s="16" t="s">
        <v>225</v>
      </c>
      <c r="D9" s="16" t="s">
        <v>482</v>
      </c>
      <c r="E9" s="18">
        <v>1316600</v>
      </c>
      <c r="F9" s="18">
        <v>1316600</v>
      </c>
      <c r="G9" s="18">
        <v>1316600</v>
      </c>
    </row>
    <row r="10" ht="29.9" customHeight="1" spans="1:7">
      <c r="A10" s="29"/>
      <c r="B10" s="16" t="s">
        <v>483</v>
      </c>
      <c r="C10" s="16" t="s">
        <v>253</v>
      </c>
      <c r="D10" s="16" t="s">
        <v>482</v>
      </c>
      <c r="E10" s="18">
        <v>619000</v>
      </c>
      <c r="F10" s="18">
        <v>619000</v>
      </c>
      <c r="G10" s="18">
        <v>619000</v>
      </c>
    </row>
    <row r="11" ht="29.9" customHeight="1" spans="1:7">
      <c r="A11" s="29"/>
      <c r="B11" s="16" t="s">
        <v>483</v>
      </c>
      <c r="C11" s="16" t="s">
        <v>251</v>
      </c>
      <c r="D11" s="16" t="s">
        <v>482</v>
      </c>
      <c r="E11" s="18">
        <v>1078600</v>
      </c>
      <c r="F11" s="18">
        <v>1078600</v>
      </c>
      <c r="G11" s="18">
        <v>1078600</v>
      </c>
    </row>
    <row r="12" ht="29.9" customHeight="1" spans="1:7">
      <c r="A12" s="29"/>
      <c r="B12" s="16" t="s">
        <v>483</v>
      </c>
      <c r="C12" s="16" t="s">
        <v>255</v>
      </c>
      <c r="D12" s="16" t="s">
        <v>482</v>
      </c>
      <c r="E12" s="18">
        <v>100000</v>
      </c>
      <c r="F12" s="18">
        <v>100000</v>
      </c>
      <c r="G12" s="18">
        <v>100000</v>
      </c>
    </row>
    <row r="13" ht="18.75" customHeight="1" spans="1:7">
      <c r="A13" s="20" t="s">
        <v>30</v>
      </c>
      <c r="B13" s="21" t="s">
        <v>484</v>
      </c>
      <c r="C13" s="21"/>
      <c r="D13" s="30"/>
      <c r="E13" s="18">
        <v>3114200</v>
      </c>
      <c r="F13" s="18">
        <v>3114200</v>
      </c>
      <c r="G13" s="18">
        <v>3114200</v>
      </c>
    </row>
  </sheetData>
  <mergeCells count="11">
    <mergeCell ref="A2:G2"/>
    <mergeCell ref="A3:D3"/>
    <mergeCell ref="E4:G4"/>
    <mergeCell ref="A13:D13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tabSelected="1" workbookViewId="0">
      <selection activeCell="A10" sqref="A10:E10"/>
    </sheetView>
  </sheetViews>
  <sheetFormatPr defaultColWidth="9.13888888888889" defaultRowHeight="14.25" customHeight="1" outlineLevelCol="5"/>
  <cols>
    <col min="1" max="1" width="37.7407407407407" customWidth="1"/>
    <col min="2" max="2" width="37.6018518518519" customWidth="1"/>
    <col min="3" max="3" width="27.0277777777778" customWidth="1"/>
    <col min="4" max="4" width="27" customWidth="1"/>
    <col min="5" max="6" width="27.0277777777778" customWidth="1"/>
  </cols>
  <sheetData>
    <row r="1" ht="13.5" customHeight="1" spans="1:6">
      <c r="F1" s="1" t="s">
        <v>485</v>
      </c>
    </row>
    <row r="2" ht="27.75" customHeight="1" spans="1:6">
      <c r="A2" s="2" t="s">
        <v>486</v>
      </c>
      <c r="B2" s="2"/>
      <c r="C2" s="2"/>
      <c r="D2" s="2"/>
      <c r="E2" s="2"/>
      <c r="F2" s="2"/>
    </row>
    <row r="3" ht="13.5" customHeight="1" spans="1:6">
      <c r="A3" s="3" t="str">
        <f>"单位名称："&amp;"云南省林业调查规划院营林分院"</f>
        <v>单位名称：云南省林业调查规划院营林分院</v>
      </c>
      <c r="B3" s="4"/>
      <c r="C3" s="5"/>
      <c r="D3" s="5"/>
      <c r="E3" s="5"/>
      <c r="F3" s="6" t="s">
        <v>135</v>
      </c>
    </row>
    <row r="4" ht="21.75" customHeight="1" spans="1:6">
      <c r="A4" s="7" t="s">
        <v>217</v>
      </c>
      <c r="B4" s="7" t="s">
        <v>146</v>
      </c>
      <c r="C4" s="8" t="s">
        <v>33</v>
      </c>
      <c r="D4" s="9"/>
      <c r="E4" s="9"/>
      <c r="F4" s="10"/>
    </row>
    <row r="5" ht="21.75" customHeight="1" spans="1:6">
      <c r="A5" s="11"/>
      <c r="B5" s="11"/>
      <c r="C5" s="12" t="s">
        <v>30</v>
      </c>
      <c r="D5" s="12" t="s">
        <v>478</v>
      </c>
      <c r="E5" s="13" t="s">
        <v>479</v>
      </c>
      <c r="F5" s="13" t="s">
        <v>480</v>
      </c>
    </row>
    <row r="6" ht="15" customHeight="1" spans="1:6">
      <c r="A6" s="14">
        <v>1</v>
      </c>
      <c r="B6" s="14">
        <v>2</v>
      </c>
      <c r="C6" s="15" t="s">
        <v>487</v>
      </c>
      <c r="D6" s="14">
        <v>4</v>
      </c>
      <c r="E6" s="14">
        <v>5</v>
      </c>
      <c r="F6" s="14">
        <v>6</v>
      </c>
    </row>
    <row r="7" ht="29.9" customHeight="1" spans="1:6">
      <c r="A7" s="16"/>
      <c r="B7" s="17"/>
      <c r="C7" s="18"/>
      <c r="D7" s="19"/>
      <c r="E7" s="18"/>
      <c r="F7" s="18"/>
    </row>
    <row r="8" ht="29.9" customHeight="1" spans="1:6">
      <c r="A8" s="16"/>
      <c r="B8" s="16"/>
      <c r="C8" s="18"/>
      <c r="D8" s="19"/>
      <c r="E8" s="18"/>
      <c r="F8" s="18"/>
    </row>
    <row r="9" ht="21.95" customHeight="1" spans="1:6">
      <c r="A9" s="20" t="s">
        <v>30</v>
      </c>
      <c r="B9" s="21"/>
      <c r="C9" s="18"/>
      <c r="D9" s="19"/>
      <c r="E9" s="18"/>
      <c r="F9" s="18"/>
    </row>
    <row r="10" ht="23" customHeight="1" spans="1:6">
      <c r="A10" s="22" t="s">
        <v>488</v>
      </c>
      <c r="B10" s="22"/>
      <c r="C10" s="22"/>
      <c r="D10" s="22"/>
      <c r="E10" s="22"/>
    </row>
  </sheetData>
  <mergeCells count="7">
    <mergeCell ref="A2:F2"/>
    <mergeCell ref="A3:B3"/>
    <mergeCell ref="C4:F4"/>
    <mergeCell ref="A9:B9"/>
    <mergeCell ref="A10:E10"/>
    <mergeCell ref="A4:A5"/>
    <mergeCell ref="B4:B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topLeftCell="C1" workbookViewId="0">
      <selection activeCell="A1" sqref="A1"/>
    </sheetView>
  </sheetViews>
  <sheetFormatPr defaultColWidth="8" defaultRowHeight="14.25" customHeight="1"/>
  <cols>
    <col min="1" max="1" width="21.1388888888889" customWidth="1"/>
    <col min="2" max="2" width="35.2777777777778" customWidth="1"/>
    <col min="3" max="19" width="16.1759259259259" customWidth="1"/>
  </cols>
  <sheetData>
    <row r="1" ht="12" customHeight="1" spans="1:19">
      <c r="A1" s="149"/>
      <c r="J1" s="150"/>
      <c r="R1" s="1" t="s">
        <v>26</v>
      </c>
    </row>
    <row r="2" ht="36" customHeight="1" spans="1:19">
      <c r="A2" s="151" t="s">
        <v>27</v>
      </c>
      <c r="B2" s="31"/>
      <c r="C2" s="31"/>
      <c r="D2" s="31"/>
      <c r="E2" s="31"/>
      <c r="F2" s="31"/>
      <c r="G2" s="31"/>
      <c r="H2" s="31"/>
      <c r="I2" s="31"/>
      <c r="J2" s="50"/>
      <c r="K2" s="31"/>
      <c r="L2" s="31"/>
      <c r="M2" s="31"/>
      <c r="N2" s="31"/>
      <c r="O2" s="31"/>
      <c r="P2" s="31"/>
      <c r="Q2" s="31"/>
      <c r="R2" s="31"/>
      <c r="S2" s="31"/>
    </row>
    <row r="3" ht="20.25" customHeight="1" spans="1:19">
      <c r="A3" s="96" t="str">
        <f>"单位名称："&amp;"云南省林业调查规划院营林分院"</f>
        <v>单位名称：云南省林业调查规划院营林分院</v>
      </c>
      <c r="B3" s="5"/>
      <c r="C3" s="5"/>
      <c r="D3" s="5"/>
      <c r="E3" s="5"/>
      <c r="F3" s="5"/>
      <c r="G3" s="5"/>
      <c r="H3" s="5"/>
      <c r="I3" s="5"/>
      <c r="J3" s="152"/>
      <c r="K3" s="5"/>
      <c r="L3" s="5"/>
      <c r="M3" s="5"/>
      <c r="N3" s="6"/>
      <c r="O3" s="6"/>
      <c r="P3" s="6"/>
      <c r="Q3" s="6"/>
      <c r="R3" s="6" t="s">
        <v>2</v>
      </c>
      <c r="S3" s="6" t="s">
        <v>2</v>
      </c>
    </row>
    <row r="4" ht="18.75" customHeight="1" spans="1:19">
      <c r="A4" s="153" t="s">
        <v>28</v>
      </c>
      <c r="B4" s="154" t="s">
        <v>29</v>
      </c>
      <c r="C4" s="154" t="s">
        <v>30</v>
      </c>
      <c r="D4" s="155" t="s">
        <v>31</v>
      </c>
      <c r="E4" s="156"/>
      <c r="F4" s="156"/>
      <c r="G4" s="156"/>
      <c r="H4" s="156"/>
      <c r="I4" s="156"/>
      <c r="J4" s="157"/>
      <c r="K4" s="156"/>
      <c r="L4" s="156"/>
      <c r="M4" s="156"/>
      <c r="N4" s="158"/>
      <c r="O4" s="158" t="s">
        <v>20</v>
      </c>
      <c r="P4" s="158"/>
      <c r="Q4" s="158"/>
      <c r="R4" s="158"/>
      <c r="S4" s="158"/>
    </row>
    <row r="5" ht="18" customHeight="1" spans="1:19">
      <c r="A5" s="159"/>
      <c r="B5" s="160"/>
      <c r="C5" s="160"/>
      <c r="D5" s="160" t="s">
        <v>32</v>
      </c>
      <c r="E5" s="160" t="s">
        <v>33</v>
      </c>
      <c r="F5" s="160" t="s">
        <v>34</v>
      </c>
      <c r="G5" s="160" t="s">
        <v>35</v>
      </c>
      <c r="H5" s="160" t="s">
        <v>36</v>
      </c>
      <c r="I5" s="161" t="s">
        <v>37</v>
      </c>
      <c r="J5" s="162"/>
      <c r="K5" s="161" t="s">
        <v>38</v>
      </c>
      <c r="L5" s="161" t="s">
        <v>39</v>
      </c>
      <c r="M5" s="161" t="s">
        <v>40</v>
      </c>
      <c r="N5" s="163" t="s">
        <v>41</v>
      </c>
      <c r="O5" s="164" t="s">
        <v>32</v>
      </c>
      <c r="P5" s="164" t="s">
        <v>33</v>
      </c>
      <c r="Q5" s="164" t="s">
        <v>34</v>
      </c>
      <c r="R5" s="164" t="s">
        <v>35</v>
      </c>
      <c r="S5" s="164" t="s">
        <v>42</v>
      </c>
    </row>
    <row r="6" ht="29.25" customHeight="1" spans="1:19">
      <c r="A6" s="165"/>
      <c r="B6" s="166"/>
      <c r="C6" s="166"/>
      <c r="D6" s="166"/>
      <c r="E6" s="166"/>
      <c r="F6" s="166"/>
      <c r="G6" s="166"/>
      <c r="H6" s="166"/>
      <c r="I6" s="167" t="s">
        <v>32</v>
      </c>
      <c r="J6" s="167" t="s">
        <v>43</v>
      </c>
      <c r="K6" s="167" t="s">
        <v>38</v>
      </c>
      <c r="L6" s="167" t="s">
        <v>39</v>
      </c>
      <c r="M6" s="167" t="s">
        <v>40</v>
      </c>
      <c r="N6" s="167" t="s">
        <v>41</v>
      </c>
      <c r="O6" s="167"/>
      <c r="P6" s="167"/>
      <c r="Q6" s="167"/>
      <c r="R6" s="167"/>
      <c r="S6" s="167"/>
    </row>
    <row r="7" ht="16.5" customHeight="1" spans="1:19">
      <c r="A7" s="133">
        <v>1</v>
      </c>
      <c r="B7" s="28">
        <v>2</v>
      </c>
      <c r="C7" s="28">
        <v>3</v>
      </c>
      <c r="D7" s="28">
        <v>4</v>
      </c>
      <c r="E7" s="133">
        <v>5</v>
      </c>
      <c r="F7" s="28">
        <v>6</v>
      </c>
      <c r="G7" s="28">
        <v>7</v>
      </c>
      <c r="H7" s="133">
        <v>8</v>
      </c>
      <c r="I7" s="28">
        <v>9</v>
      </c>
      <c r="J7" s="33">
        <v>10</v>
      </c>
      <c r="K7" s="33">
        <v>11</v>
      </c>
      <c r="L7" s="168">
        <v>12</v>
      </c>
      <c r="M7" s="33">
        <v>13</v>
      </c>
      <c r="N7" s="33">
        <v>14</v>
      </c>
      <c r="O7" s="33">
        <v>15</v>
      </c>
      <c r="P7" s="33">
        <v>16</v>
      </c>
      <c r="Q7" s="33">
        <v>17</v>
      </c>
      <c r="R7" s="33">
        <v>18</v>
      </c>
      <c r="S7" s="33">
        <v>19</v>
      </c>
    </row>
    <row r="8" ht="31.4" customHeight="1" spans="1:19">
      <c r="A8" s="34" t="s">
        <v>44</v>
      </c>
      <c r="B8" s="34" t="s">
        <v>45</v>
      </c>
      <c r="C8" s="18">
        <v>29695980.94</v>
      </c>
      <c r="D8" s="123">
        <v>28646661.43</v>
      </c>
      <c r="E8" s="91">
        <v>21373461.43</v>
      </c>
      <c r="F8" s="91"/>
      <c r="G8" s="91"/>
      <c r="H8" s="91"/>
      <c r="I8" s="91">
        <v>7273200</v>
      </c>
      <c r="J8" s="91">
        <v>7265200</v>
      </c>
      <c r="K8" s="91"/>
      <c r="L8" s="91"/>
      <c r="M8" s="91"/>
      <c r="N8" s="91">
        <v>8000</v>
      </c>
      <c r="O8" s="91">
        <v>1049319.51</v>
      </c>
      <c r="P8" s="91">
        <v>549319.51</v>
      </c>
      <c r="Q8" s="91"/>
      <c r="R8" s="91"/>
      <c r="S8" s="91">
        <v>500000</v>
      </c>
    </row>
    <row r="9" ht="16.5" customHeight="1" spans="1:19">
      <c r="A9" s="169" t="s">
        <v>30</v>
      </c>
      <c r="B9" s="170"/>
      <c r="C9" s="123">
        <v>29695980.94</v>
      </c>
      <c r="D9" s="123">
        <v>28646661.43</v>
      </c>
      <c r="E9" s="91">
        <v>21373461.43</v>
      </c>
      <c r="F9" s="91"/>
      <c r="G9" s="91"/>
      <c r="H9" s="91"/>
      <c r="I9" s="91">
        <v>7273200</v>
      </c>
      <c r="J9" s="91">
        <v>7265200</v>
      </c>
      <c r="K9" s="91"/>
      <c r="L9" s="91"/>
      <c r="M9" s="91"/>
      <c r="N9" s="91">
        <v>8000</v>
      </c>
      <c r="O9" s="91">
        <v>1049319.51</v>
      </c>
      <c r="P9" s="91">
        <v>549319.51</v>
      </c>
      <c r="Q9" s="91"/>
      <c r="R9" s="91"/>
      <c r="S9" s="91">
        <v>500000</v>
      </c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3"/>
  <sheetViews>
    <sheetView showZeros="0" topLeftCell="A9" workbookViewId="0">
      <selection activeCell="A1" sqref="A1"/>
    </sheetView>
  </sheetViews>
  <sheetFormatPr defaultColWidth="9.13888888888889" defaultRowHeight="14.25" customHeight="1"/>
  <cols>
    <col min="1" max="1" width="14.2777777777778" customWidth="1"/>
    <col min="2" max="2" width="36.6666666666667" customWidth="1"/>
    <col min="3" max="6" width="18.8518518518519" customWidth="1"/>
    <col min="7" max="7" width="21.2777777777778" customWidth="1"/>
    <col min="8" max="9" width="18.8518518518519" customWidth="1"/>
    <col min="10" max="10" width="17.8518518518519" customWidth="1"/>
    <col min="11" max="15" width="18.8518518518519" customWidth="1"/>
  </cols>
  <sheetData>
    <row r="1" ht="15.75" customHeight="1" spans="1:15">
      <c r="O1" s="59" t="s">
        <v>46</v>
      </c>
    </row>
    <row r="2" ht="28.5" customHeight="1" spans="1:15">
      <c r="A2" s="31" t="s">
        <v>47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ht="15" customHeight="1" spans="1:15">
      <c r="A3" s="104" t="str">
        <f>"单位名称："&amp;"云南省林业调查规划院营林分院"</f>
        <v>单位名称：云南省林业调查规划院营林分院</v>
      </c>
      <c r="B3" s="105"/>
      <c r="C3" s="62"/>
      <c r="D3" s="62"/>
      <c r="E3" s="62"/>
      <c r="F3" s="62"/>
      <c r="G3" s="5"/>
      <c r="H3" s="62"/>
      <c r="I3" s="62"/>
      <c r="J3" s="5"/>
      <c r="K3" s="62"/>
      <c r="L3" s="62"/>
      <c r="M3" s="5"/>
      <c r="N3" s="5"/>
      <c r="O3" s="106" t="s">
        <v>2</v>
      </c>
    </row>
    <row r="4" ht="18.75" customHeight="1" spans="1:15">
      <c r="A4" s="13" t="s">
        <v>48</v>
      </c>
      <c r="B4" s="13" t="s">
        <v>49</v>
      </c>
      <c r="C4" s="12" t="s">
        <v>30</v>
      </c>
      <c r="D4" s="66" t="s">
        <v>33</v>
      </c>
      <c r="E4" s="66"/>
      <c r="F4" s="66"/>
      <c r="G4" s="148" t="s">
        <v>34</v>
      </c>
      <c r="H4" s="13" t="s">
        <v>35</v>
      </c>
      <c r="I4" s="13" t="s">
        <v>50</v>
      </c>
      <c r="J4" s="8" t="s">
        <v>51</v>
      </c>
      <c r="K4" s="76" t="s">
        <v>52</v>
      </c>
      <c r="L4" s="76" t="s">
        <v>53</v>
      </c>
      <c r="M4" s="76" t="s">
        <v>54</v>
      </c>
      <c r="N4" s="76" t="s">
        <v>55</v>
      </c>
      <c r="O4" s="79" t="s">
        <v>56</v>
      </c>
    </row>
    <row r="5" ht="30" customHeight="1" spans="1:15">
      <c r="A5" s="27"/>
      <c r="B5" s="27"/>
      <c r="C5" s="27"/>
      <c r="D5" s="66" t="s">
        <v>32</v>
      </c>
      <c r="E5" s="66" t="s">
        <v>57</v>
      </c>
      <c r="F5" s="66" t="s">
        <v>58</v>
      </c>
      <c r="G5" s="27"/>
      <c r="H5" s="27"/>
      <c r="I5" s="27"/>
      <c r="J5" s="66" t="s">
        <v>32</v>
      </c>
      <c r="K5" s="87" t="s">
        <v>52</v>
      </c>
      <c r="L5" s="87" t="s">
        <v>53</v>
      </c>
      <c r="M5" s="87" t="s">
        <v>54</v>
      </c>
      <c r="N5" s="87" t="s">
        <v>55</v>
      </c>
      <c r="O5" s="87" t="s">
        <v>56</v>
      </c>
    </row>
    <row r="6" ht="16.5" customHeight="1" spans="1:15">
      <c r="A6" s="66">
        <v>1</v>
      </c>
      <c r="B6" s="66">
        <v>2</v>
      </c>
      <c r="C6" s="66">
        <v>3</v>
      </c>
      <c r="D6" s="66">
        <v>4</v>
      </c>
      <c r="E6" s="66">
        <v>5</v>
      </c>
      <c r="F6" s="66">
        <v>6</v>
      </c>
      <c r="G6" s="66">
        <v>7</v>
      </c>
      <c r="H6" s="52">
        <v>8</v>
      </c>
      <c r="I6" s="52">
        <v>9</v>
      </c>
      <c r="J6" s="52">
        <v>10</v>
      </c>
      <c r="K6" s="52">
        <v>11</v>
      </c>
      <c r="L6" s="52">
        <v>12</v>
      </c>
      <c r="M6" s="52">
        <v>13</v>
      </c>
      <c r="N6" s="52">
        <v>14</v>
      </c>
      <c r="O6" s="66">
        <v>15</v>
      </c>
    </row>
    <row r="7" ht="20.25" customHeight="1" spans="1:15">
      <c r="A7" s="34" t="s">
        <v>59</v>
      </c>
      <c r="B7" s="34" t="s">
        <v>60</v>
      </c>
      <c r="C7" s="123">
        <v>8053200</v>
      </c>
      <c r="D7" s="123">
        <v>288000</v>
      </c>
      <c r="E7" s="123"/>
      <c r="F7" s="123">
        <v>288000</v>
      </c>
      <c r="G7" s="91"/>
      <c r="H7" s="123"/>
      <c r="I7" s="123"/>
      <c r="J7" s="123">
        <v>7765200</v>
      </c>
      <c r="K7" s="123">
        <v>7765200</v>
      </c>
      <c r="L7" s="123"/>
      <c r="M7" s="91"/>
      <c r="N7" s="123"/>
      <c r="O7" s="123"/>
    </row>
    <row r="8" ht="20.25" customHeight="1" spans="1:15">
      <c r="A8" s="131" t="s">
        <v>61</v>
      </c>
      <c r="B8" s="131" t="s">
        <v>62</v>
      </c>
      <c r="C8" s="123">
        <v>1878000</v>
      </c>
      <c r="D8" s="123"/>
      <c r="E8" s="123"/>
      <c r="F8" s="123"/>
      <c r="G8" s="91"/>
      <c r="H8" s="123"/>
      <c r="I8" s="123"/>
      <c r="J8" s="123">
        <v>1878000</v>
      </c>
      <c r="K8" s="123">
        <v>1878000</v>
      </c>
      <c r="L8" s="123"/>
      <c r="M8" s="91"/>
      <c r="N8" s="123"/>
      <c r="O8" s="123"/>
    </row>
    <row r="9" ht="20.25" customHeight="1" spans="1:15">
      <c r="A9" s="132" t="s">
        <v>63</v>
      </c>
      <c r="B9" s="132" t="s">
        <v>64</v>
      </c>
      <c r="C9" s="123">
        <v>1878000</v>
      </c>
      <c r="D9" s="123"/>
      <c r="E9" s="123"/>
      <c r="F9" s="123"/>
      <c r="G9" s="91"/>
      <c r="H9" s="123"/>
      <c r="I9" s="123"/>
      <c r="J9" s="123">
        <v>1878000</v>
      </c>
      <c r="K9" s="123">
        <v>1878000</v>
      </c>
      <c r="L9" s="123"/>
      <c r="M9" s="91"/>
      <c r="N9" s="123"/>
      <c r="O9" s="123"/>
    </row>
    <row r="10" ht="20.25" customHeight="1" spans="1:15">
      <c r="A10" s="131" t="s">
        <v>65</v>
      </c>
      <c r="B10" s="131" t="s">
        <v>66</v>
      </c>
      <c r="C10" s="123">
        <v>5887200</v>
      </c>
      <c r="D10" s="123"/>
      <c r="E10" s="123"/>
      <c r="F10" s="123"/>
      <c r="G10" s="91"/>
      <c r="H10" s="123"/>
      <c r="I10" s="123"/>
      <c r="J10" s="123">
        <v>5887200</v>
      </c>
      <c r="K10" s="123">
        <v>5887200</v>
      </c>
      <c r="L10" s="123"/>
      <c r="M10" s="91"/>
      <c r="N10" s="123"/>
      <c r="O10" s="123"/>
    </row>
    <row r="11" ht="20.25" customHeight="1" spans="1:15">
      <c r="A11" s="132" t="s">
        <v>67</v>
      </c>
      <c r="B11" s="132" t="s">
        <v>68</v>
      </c>
      <c r="C11" s="123">
        <v>5887200</v>
      </c>
      <c r="D11" s="123"/>
      <c r="E11" s="123"/>
      <c r="F11" s="123"/>
      <c r="G11" s="91"/>
      <c r="H11" s="123"/>
      <c r="I11" s="123"/>
      <c r="J11" s="123">
        <v>5887200</v>
      </c>
      <c r="K11" s="123">
        <v>5887200</v>
      </c>
      <c r="L11" s="123"/>
      <c r="M11" s="91"/>
      <c r="N11" s="123"/>
      <c r="O11" s="123"/>
    </row>
    <row r="12" ht="20.25" customHeight="1" spans="1:15">
      <c r="A12" s="131" t="s">
        <v>69</v>
      </c>
      <c r="B12" s="131" t="s">
        <v>70</v>
      </c>
      <c r="C12" s="123">
        <v>288000</v>
      </c>
      <c r="D12" s="123">
        <v>288000</v>
      </c>
      <c r="E12" s="123"/>
      <c r="F12" s="123">
        <v>288000</v>
      </c>
      <c r="G12" s="91"/>
      <c r="H12" s="123"/>
      <c r="I12" s="123"/>
      <c r="J12" s="123"/>
      <c r="K12" s="123"/>
      <c r="L12" s="123"/>
      <c r="M12" s="91"/>
      <c r="N12" s="123"/>
      <c r="O12" s="123"/>
    </row>
    <row r="13" ht="20.25" customHeight="1" spans="1:15">
      <c r="A13" s="132" t="s">
        <v>71</v>
      </c>
      <c r="B13" s="132" t="s">
        <v>72</v>
      </c>
      <c r="C13" s="123">
        <v>288000</v>
      </c>
      <c r="D13" s="123">
        <v>288000</v>
      </c>
      <c r="E13" s="123"/>
      <c r="F13" s="123">
        <v>288000</v>
      </c>
      <c r="G13" s="91"/>
      <c r="H13" s="123"/>
      <c r="I13" s="123"/>
      <c r="J13" s="123"/>
      <c r="K13" s="123"/>
      <c r="L13" s="123"/>
      <c r="M13" s="91"/>
      <c r="N13" s="123"/>
      <c r="O13" s="123"/>
    </row>
    <row r="14" ht="20.25" customHeight="1" spans="1:15">
      <c r="A14" s="34" t="s">
        <v>73</v>
      </c>
      <c r="B14" s="34" t="s">
        <v>74</v>
      </c>
      <c r="C14" s="123">
        <v>1873656.76</v>
      </c>
      <c r="D14" s="123">
        <v>1873656.76</v>
      </c>
      <c r="E14" s="123">
        <v>1873656.76</v>
      </c>
      <c r="F14" s="123"/>
      <c r="G14" s="91"/>
      <c r="H14" s="123"/>
      <c r="I14" s="123"/>
      <c r="J14" s="123"/>
      <c r="K14" s="123"/>
      <c r="L14" s="123"/>
      <c r="M14" s="91"/>
      <c r="N14" s="123"/>
      <c r="O14" s="123"/>
    </row>
    <row r="15" ht="20.25" customHeight="1" spans="1:15">
      <c r="A15" s="131" t="s">
        <v>75</v>
      </c>
      <c r="B15" s="131" t="s">
        <v>76</v>
      </c>
      <c r="C15" s="123">
        <v>1787059.73</v>
      </c>
      <c r="D15" s="123">
        <v>1787059.73</v>
      </c>
      <c r="E15" s="123">
        <v>1787059.73</v>
      </c>
      <c r="F15" s="123"/>
      <c r="G15" s="91"/>
      <c r="H15" s="123"/>
      <c r="I15" s="123"/>
      <c r="J15" s="123"/>
      <c r="K15" s="123"/>
      <c r="L15" s="123"/>
      <c r="M15" s="91"/>
      <c r="N15" s="123"/>
      <c r="O15" s="123"/>
    </row>
    <row r="16" ht="20.25" customHeight="1" spans="1:15">
      <c r="A16" s="132" t="s">
        <v>77</v>
      </c>
      <c r="B16" s="132" t="s">
        <v>78</v>
      </c>
      <c r="C16" s="123">
        <v>40230</v>
      </c>
      <c r="D16" s="123">
        <v>40230</v>
      </c>
      <c r="E16" s="123">
        <v>40230</v>
      </c>
      <c r="F16" s="123"/>
      <c r="G16" s="91"/>
      <c r="H16" s="123"/>
      <c r="I16" s="123"/>
      <c r="J16" s="123"/>
      <c r="K16" s="123"/>
      <c r="L16" s="123"/>
      <c r="M16" s="91"/>
      <c r="N16" s="123"/>
      <c r="O16" s="123"/>
    </row>
    <row r="17" ht="20.25" customHeight="1" spans="1:15">
      <c r="A17" s="132" t="s">
        <v>79</v>
      </c>
      <c r="B17" s="132" t="s">
        <v>80</v>
      </c>
      <c r="C17" s="123">
        <v>1746829.73</v>
      </c>
      <c r="D17" s="123">
        <v>1746829.73</v>
      </c>
      <c r="E17" s="123">
        <v>1746829.73</v>
      </c>
      <c r="F17" s="123"/>
      <c r="G17" s="91"/>
      <c r="H17" s="123"/>
      <c r="I17" s="123"/>
      <c r="J17" s="123"/>
      <c r="K17" s="123"/>
      <c r="L17" s="123"/>
      <c r="M17" s="91"/>
      <c r="N17" s="123"/>
      <c r="O17" s="123"/>
    </row>
    <row r="18" ht="20.25" customHeight="1" spans="1:15">
      <c r="A18" s="131" t="s">
        <v>81</v>
      </c>
      <c r="B18" s="131" t="s">
        <v>82</v>
      </c>
      <c r="C18" s="123">
        <v>86597.03</v>
      </c>
      <c r="D18" s="123">
        <v>86597.03</v>
      </c>
      <c r="E18" s="123">
        <v>86597.03</v>
      </c>
      <c r="F18" s="123"/>
      <c r="G18" s="91"/>
      <c r="H18" s="123"/>
      <c r="I18" s="123"/>
      <c r="J18" s="123"/>
      <c r="K18" s="123"/>
      <c r="L18" s="123"/>
      <c r="M18" s="91"/>
      <c r="N18" s="123"/>
      <c r="O18" s="123"/>
    </row>
    <row r="19" ht="20.25" customHeight="1" spans="1:15">
      <c r="A19" s="132" t="s">
        <v>83</v>
      </c>
      <c r="B19" s="132" t="s">
        <v>82</v>
      </c>
      <c r="C19" s="123">
        <v>86597.03</v>
      </c>
      <c r="D19" s="123">
        <v>86597.03</v>
      </c>
      <c r="E19" s="123">
        <v>86597.03</v>
      </c>
      <c r="F19" s="123"/>
      <c r="G19" s="91"/>
      <c r="H19" s="123"/>
      <c r="I19" s="123"/>
      <c r="J19" s="123"/>
      <c r="K19" s="123"/>
      <c r="L19" s="123"/>
      <c r="M19" s="91"/>
      <c r="N19" s="123"/>
      <c r="O19" s="123"/>
    </row>
    <row r="20" ht="20.25" customHeight="1" spans="1:15">
      <c r="A20" s="34" t="s">
        <v>84</v>
      </c>
      <c r="B20" s="34" t="s">
        <v>85</v>
      </c>
      <c r="C20" s="123">
        <v>2046772.2</v>
      </c>
      <c r="D20" s="123">
        <v>2046772.2</v>
      </c>
      <c r="E20" s="123">
        <v>2046772.2</v>
      </c>
      <c r="F20" s="123"/>
      <c r="G20" s="91"/>
      <c r="H20" s="123"/>
      <c r="I20" s="123"/>
      <c r="J20" s="123"/>
      <c r="K20" s="123"/>
      <c r="L20" s="123"/>
      <c r="M20" s="91"/>
      <c r="N20" s="123"/>
      <c r="O20" s="123"/>
    </row>
    <row r="21" ht="20.25" customHeight="1" spans="1:15">
      <c r="A21" s="131" t="s">
        <v>86</v>
      </c>
      <c r="B21" s="131" t="s">
        <v>87</v>
      </c>
      <c r="C21" s="123">
        <v>2046772.2</v>
      </c>
      <c r="D21" s="123">
        <v>2046772.2</v>
      </c>
      <c r="E21" s="123">
        <v>2046772.2</v>
      </c>
      <c r="F21" s="123"/>
      <c r="G21" s="91"/>
      <c r="H21" s="123"/>
      <c r="I21" s="123"/>
      <c r="J21" s="123"/>
      <c r="K21" s="123"/>
      <c r="L21" s="123"/>
      <c r="M21" s="91"/>
      <c r="N21" s="123"/>
      <c r="O21" s="123"/>
    </row>
    <row r="22" ht="20.25" customHeight="1" spans="1:15">
      <c r="A22" s="132" t="s">
        <v>88</v>
      </c>
      <c r="B22" s="132" t="s">
        <v>89</v>
      </c>
      <c r="C22" s="123">
        <v>1209998.58</v>
      </c>
      <c r="D22" s="123">
        <v>1209998.58</v>
      </c>
      <c r="E22" s="123">
        <v>1209998.58</v>
      </c>
      <c r="F22" s="123"/>
      <c r="G22" s="91"/>
      <c r="H22" s="123"/>
      <c r="I22" s="123"/>
      <c r="J22" s="123"/>
      <c r="K22" s="123"/>
      <c r="L22" s="123"/>
      <c r="M22" s="91"/>
      <c r="N22" s="123"/>
      <c r="O22" s="123"/>
    </row>
    <row r="23" ht="20.25" customHeight="1" spans="1:15">
      <c r="A23" s="132" t="s">
        <v>90</v>
      </c>
      <c r="B23" s="132" t="s">
        <v>91</v>
      </c>
      <c r="C23" s="123">
        <v>777805.62</v>
      </c>
      <c r="D23" s="123">
        <v>777805.62</v>
      </c>
      <c r="E23" s="123">
        <v>777805.62</v>
      </c>
      <c r="F23" s="123"/>
      <c r="G23" s="91"/>
      <c r="H23" s="123"/>
      <c r="I23" s="123"/>
      <c r="J23" s="123"/>
      <c r="K23" s="123"/>
      <c r="L23" s="123"/>
      <c r="M23" s="91"/>
      <c r="N23" s="123"/>
      <c r="O23" s="123"/>
    </row>
    <row r="24" ht="20.25" customHeight="1" spans="1:15">
      <c r="A24" s="132" t="s">
        <v>92</v>
      </c>
      <c r="B24" s="132" t="s">
        <v>93</v>
      </c>
      <c r="C24" s="123">
        <v>58968</v>
      </c>
      <c r="D24" s="123">
        <v>58968</v>
      </c>
      <c r="E24" s="123">
        <v>58968</v>
      </c>
      <c r="F24" s="123"/>
      <c r="G24" s="91"/>
      <c r="H24" s="123"/>
      <c r="I24" s="123"/>
      <c r="J24" s="123"/>
      <c r="K24" s="123"/>
      <c r="L24" s="123"/>
      <c r="M24" s="91"/>
      <c r="N24" s="123"/>
      <c r="O24" s="123"/>
    </row>
    <row r="25" ht="20.25" customHeight="1" spans="1:15">
      <c r="A25" s="34" t="s">
        <v>94</v>
      </c>
      <c r="B25" s="34" t="s">
        <v>95</v>
      </c>
      <c r="C25" s="123">
        <v>16467410.38</v>
      </c>
      <c r="D25" s="123">
        <v>16459410.38</v>
      </c>
      <c r="E25" s="123">
        <v>13083890.87</v>
      </c>
      <c r="F25" s="123">
        <v>3375519.51</v>
      </c>
      <c r="G25" s="91"/>
      <c r="H25" s="123"/>
      <c r="I25" s="123"/>
      <c r="J25" s="123">
        <v>8000</v>
      </c>
      <c r="K25" s="123"/>
      <c r="L25" s="123"/>
      <c r="M25" s="91"/>
      <c r="N25" s="123"/>
      <c r="O25" s="123">
        <v>8000</v>
      </c>
    </row>
    <row r="26" ht="20.25" customHeight="1" spans="1:15">
      <c r="A26" s="131" t="s">
        <v>96</v>
      </c>
      <c r="B26" s="131" t="s">
        <v>97</v>
      </c>
      <c r="C26" s="123">
        <v>16467410.38</v>
      </c>
      <c r="D26" s="123">
        <v>16459410.38</v>
      </c>
      <c r="E26" s="123">
        <v>13083890.87</v>
      </c>
      <c r="F26" s="123">
        <v>3375519.51</v>
      </c>
      <c r="G26" s="91"/>
      <c r="H26" s="123"/>
      <c r="I26" s="123"/>
      <c r="J26" s="123">
        <v>8000</v>
      </c>
      <c r="K26" s="123"/>
      <c r="L26" s="123"/>
      <c r="M26" s="91"/>
      <c r="N26" s="123"/>
      <c r="O26" s="123">
        <v>8000</v>
      </c>
    </row>
    <row r="27" ht="20.25" customHeight="1" spans="1:15">
      <c r="A27" s="132" t="s">
        <v>98</v>
      </c>
      <c r="B27" s="132" t="s">
        <v>99</v>
      </c>
      <c r="C27" s="123">
        <v>13091890.87</v>
      </c>
      <c r="D27" s="123">
        <v>13083890.87</v>
      </c>
      <c r="E27" s="123">
        <v>13083890.87</v>
      </c>
      <c r="F27" s="123"/>
      <c r="G27" s="91"/>
      <c r="H27" s="123"/>
      <c r="I27" s="123"/>
      <c r="J27" s="123">
        <v>8000</v>
      </c>
      <c r="K27" s="123"/>
      <c r="L27" s="123"/>
      <c r="M27" s="91"/>
      <c r="N27" s="123"/>
      <c r="O27" s="123">
        <v>8000</v>
      </c>
    </row>
    <row r="28" ht="20.25" customHeight="1" spans="1:15">
      <c r="A28" s="132" t="s">
        <v>100</v>
      </c>
      <c r="B28" s="132" t="s">
        <v>101</v>
      </c>
      <c r="C28" s="123">
        <v>2035039.6</v>
      </c>
      <c r="D28" s="123">
        <v>2035039.6</v>
      </c>
      <c r="E28" s="123"/>
      <c r="F28" s="123">
        <v>2035039.6</v>
      </c>
      <c r="G28" s="91"/>
      <c r="H28" s="123"/>
      <c r="I28" s="123"/>
      <c r="J28" s="123"/>
      <c r="K28" s="123"/>
      <c r="L28" s="123"/>
      <c r="M28" s="91"/>
      <c r="N28" s="123"/>
      <c r="O28" s="123"/>
    </row>
    <row r="29" ht="20.25" customHeight="1" spans="1:15">
      <c r="A29" s="132" t="s">
        <v>102</v>
      </c>
      <c r="B29" s="132" t="s">
        <v>103</v>
      </c>
      <c r="C29" s="123">
        <v>1340479.91</v>
      </c>
      <c r="D29" s="123">
        <v>1340479.91</v>
      </c>
      <c r="E29" s="123"/>
      <c r="F29" s="123">
        <v>1340479.91</v>
      </c>
      <c r="G29" s="91"/>
      <c r="H29" s="123"/>
      <c r="I29" s="123"/>
      <c r="J29" s="123"/>
      <c r="K29" s="123"/>
      <c r="L29" s="123"/>
      <c r="M29" s="91"/>
      <c r="N29" s="123"/>
      <c r="O29" s="123"/>
    </row>
    <row r="30" ht="20.25" customHeight="1" spans="1:15">
      <c r="A30" s="34" t="s">
        <v>104</v>
      </c>
      <c r="B30" s="34" t="s">
        <v>105</v>
      </c>
      <c r="C30" s="123">
        <v>1254941.6</v>
      </c>
      <c r="D30" s="123">
        <v>1254941.6</v>
      </c>
      <c r="E30" s="123">
        <v>1254941.6</v>
      </c>
      <c r="F30" s="123"/>
      <c r="G30" s="91"/>
      <c r="H30" s="123"/>
      <c r="I30" s="123"/>
      <c r="J30" s="123"/>
      <c r="K30" s="123"/>
      <c r="L30" s="123"/>
      <c r="M30" s="91"/>
      <c r="N30" s="123"/>
      <c r="O30" s="123"/>
    </row>
    <row r="31" ht="20.25" customHeight="1" spans="1:15">
      <c r="A31" s="131" t="s">
        <v>106</v>
      </c>
      <c r="B31" s="131" t="s">
        <v>107</v>
      </c>
      <c r="C31" s="123">
        <v>1254941.6</v>
      </c>
      <c r="D31" s="123">
        <v>1254941.6</v>
      </c>
      <c r="E31" s="123">
        <v>1254941.6</v>
      </c>
      <c r="F31" s="123"/>
      <c r="G31" s="91"/>
      <c r="H31" s="123"/>
      <c r="I31" s="123"/>
      <c r="J31" s="123"/>
      <c r="K31" s="123"/>
      <c r="L31" s="123"/>
      <c r="M31" s="91"/>
      <c r="N31" s="123"/>
      <c r="O31" s="123"/>
    </row>
    <row r="32" ht="20.25" customHeight="1" spans="1:15">
      <c r="A32" s="132" t="s">
        <v>108</v>
      </c>
      <c r="B32" s="132" t="s">
        <v>109</v>
      </c>
      <c r="C32" s="123">
        <v>1254941.6</v>
      </c>
      <c r="D32" s="123">
        <v>1254941.6</v>
      </c>
      <c r="E32" s="123">
        <v>1254941.6</v>
      </c>
      <c r="F32" s="123"/>
      <c r="G32" s="91"/>
      <c r="H32" s="123"/>
      <c r="I32" s="123"/>
      <c r="J32" s="123"/>
      <c r="K32" s="123"/>
      <c r="L32" s="123"/>
      <c r="M32" s="91"/>
      <c r="N32" s="123"/>
      <c r="O32" s="123"/>
    </row>
    <row r="33" ht="17.25" customHeight="1" spans="1:15">
      <c r="A33" s="107" t="s">
        <v>110</v>
      </c>
      <c r="B33" s="108" t="s">
        <v>110</v>
      </c>
      <c r="C33" s="123">
        <v>29695980.94</v>
      </c>
      <c r="D33" s="123">
        <v>21922780.94</v>
      </c>
      <c r="E33" s="123">
        <v>18259261.43</v>
      </c>
      <c r="F33" s="123">
        <v>3663519.51</v>
      </c>
      <c r="G33" s="91"/>
      <c r="H33" s="123"/>
      <c r="I33" s="123"/>
      <c r="J33" s="123">
        <v>7773200</v>
      </c>
      <c r="K33" s="123">
        <v>7765200</v>
      </c>
      <c r="L33" s="123"/>
      <c r="M33" s="91"/>
      <c r="N33" s="123"/>
      <c r="O33" s="123">
        <v>8000</v>
      </c>
    </row>
  </sheetData>
  <mergeCells count="11">
    <mergeCell ref="A2:O2"/>
    <mergeCell ref="A3:L3"/>
    <mergeCell ref="D4:F4"/>
    <mergeCell ref="J4:O4"/>
    <mergeCell ref="A33:B33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workbookViewId="0">
      <selection activeCell="A1" sqref="A1"/>
    </sheetView>
  </sheetViews>
  <sheetFormatPr defaultColWidth="9.13888888888889" defaultRowHeight="14.25" customHeight="1" outlineLevelCol="3"/>
  <cols>
    <col min="1" max="1" width="49.2777777777778" customWidth="1"/>
    <col min="2" max="2" width="43.3148148148148" customWidth="1"/>
    <col min="3" max="3" width="48.5740740740741" customWidth="1"/>
    <col min="4" max="4" width="41.1759259259259" customWidth="1"/>
  </cols>
  <sheetData>
    <row r="1" customHeight="1" spans="1:4">
      <c r="D1" s="95" t="s">
        <v>111</v>
      </c>
    </row>
    <row r="2" ht="31.5" customHeight="1" spans="1:4">
      <c r="A2" s="49" t="s">
        <v>112</v>
      </c>
      <c r="B2" s="135"/>
      <c r="C2" s="135"/>
      <c r="D2" s="135"/>
    </row>
    <row r="3" ht="17.25" customHeight="1" spans="1:4">
      <c r="A3" s="3" t="str">
        <f>"单位名称："&amp;"云南省林业调查规划院营林分院"</f>
        <v>单位名称：云南省林业调查规划院营林分院</v>
      </c>
      <c r="B3" s="136"/>
      <c r="C3" s="136"/>
      <c r="D3" s="97" t="s">
        <v>2</v>
      </c>
    </row>
    <row r="4" ht="24.65" customHeight="1" spans="1:4">
      <c r="A4" s="8" t="s">
        <v>3</v>
      </c>
      <c r="B4" s="10"/>
      <c r="C4" s="8" t="s">
        <v>4</v>
      </c>
      <c r="D4" s="10"/>
    </row>
    <row r="5" ht="15.65" customHeight="1" spans="1:4">
      <c r="A5" s="12" t="s">
        <v>5</v>
      </c>
      <c r="B5" s="137" t="s">
        <v>6</v>
      </c>
      <c r="C5" s="12" t="s">
        <v>113</v>
      </c>
      <c r="D5" s="137" t="s">
        <v>6</v>
      </c>
    </row>
    <row r="6" ht="14.15" customHeight="1" spans="1:4">
      <c r="A6" s="27"/>
      <c r="B6" s="26"/>
      <c r="C6" s="27"/>
      <c r="D6" s="26"/>
    </row>
    <row r="7" ht="29.15" customHeight="1" spans="1:4">
      <c r="A7" s="138" t="s">
        <v>114</v>
      </c>
      <c r="B7" s="139">
        <v>21373461.43</v>
      </c>
      <c r="C7" s="140" t="s">
        <v>115</v>
      </c>
      <c r="D7" s="139">
        <v>21922780.94</v>
      </c>
    </row>
    <row r="8" ht="29.15" customHeight="1" spans="1:4">
      <c r="A8" s="141" t="s">
        <v>116</v>
      </c>
      <c r="B8" s="91">
        <v>21373461.43</v>
      </c>
      <c r="C8" s="29" t="str">
        <f>"（一）"&amp;"科学技术支出"</f>
        <v>（一）科学技术支出</v>
      </c>
      <c r="D8" s="91">
        <v>288000</v>
      </c>
    </row>
    <row r="9" ht="29.15" customHeight="1" spans="1:4">
      <c r="A9" s="141" t="s">
        <v>117</v>
      </c>
      <c r="B9" s="91"/>
      <c r="C9" s="29" t="str">
        <f>"（二）"&amp;"社会保障和就业支出"</f>
        <v>（二）社会保障和就业支出</v>
      </c>
      <c r="D9" s="91">
        <v>1873656.76</v>
      </c>
    </row>
    <row r="10" ht="29.15" customHeight="1" spans="1:4">
      <c r="A10" s="141" t="s">
        <v>118</v>
      </c>
      <c r="B10" s="91"/>
      <c r="C10" s="29" t="str">
        <f>"（三）"&amp;"卫生健康支出"</f>
        <v>（三）卫生健康支出</v>
      </c>
      <c r="D10" s="91">
        <v>2046772.2</v>
      </c>
    </row>
    <row r="11" ht="29.15" customHeight="1" spans="1:4">
      <c r="A11" s="142" t="s">
        <v>119</v>
      </c>
      <c r="B11" s="143">
        <v>549319.51</v>
      </c>
      <c r="C11" s="29" t="str">
        <f>"（四）"&amp;"节能环保支出"</f>
        <v>（四）节能环保支出</v>
      </c>
      <c r="D11" s="91"/>
    </row>
    <row r="12" ht="29.15" customHeight="1" spans="1:4">
      <c r="A12" s="141" t="s">
        <v>116</v>
      </c>
      <c r="B12" s="123">
        <v>549319.51</v>
      </c>
      <c r="C12" s="29" t="str">
        <f>"（五）"&amp;"农林水支出"</f>
        <v>（五）农林水支出</v>
      </c>
      <c r="D12" s="91">
        <v>16459410.38</v>
      </c>
    </row>
    <row r="13" ht="29.15" customHeight="1" spans="1:4">
      <c r="A13" s="144" t="s">
        <v>117</v>
      </c>
      <c r="B13" s="123"/>
      <c r="C13" s="29" t="str">
        <f>"（六）"&amp;"住房保障支出"</f>
        <v>（六）住房保障支出</v>
      </c>
      <c r="D13" s="91">
        <v>1254941.6</v>
      </c>
    </row>
    <row r="14" ht="29.15" customHeight="1" spans="1:4">
      <c r="A14" s="144" t="s">
        <v>118</v>
      </c>
      <c r="B14" s="143"/>
      <c r="C14" s="145"/>
      <c r="D14" s="143"/>
    </row>
    <row r="15" ht="29.15" customHeight="1" spans="1:4">
      <c r="A15" s="146"/>
      <c r="B15" s="143"/>
      <c r="C15" s="147" t="s">
        <v>120</v>
      </c>
      <c r="D15" s="143"/>
    </row>
    <row r="16" ht="29.15" customHeight="1" spans="1:4">
      <c r="A16" s="146" t="s">
        <v>121</v>
      </c>
      <c r="B16" s="143">
        <v>21922780.94</v>
      </c>
      <c r="C16" s="145" t="s">
        <v>25</v>
      </c>
      <c r="D16" s="143">
        <v>21922780.94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6"/>
  <sheetViews>
    <sheetView showZeros="0" workbookViewId="0">
      <selection activeCell="A1" sqref="A1"/>
    </sheetView>
  </sheetViews>
  <sheetFormatPr defaultColWidth="9.13888888888889" defaultRowHeight="14.25" customHeight="1" outlineLevelCol="6"/>
  <cols>
    <col min="1" max="1" width="20.1388888888889" customWidth="1"/>
    <col min="2" max="2" width="37.3148148148148" customWidth="1"/>
    <col min="3" max="3" width="24.2777777777778" customWidth="1"/>
    <col min="4" max="6" width="25.0277777777778" customWidth="1"/>
    <col min="7" max="7" width="24.2777777777778" customWidth="1"/>
  </cols>
  <sheetData>
    <row r="1" ht="12" customHeight="1" spans="1:7">
      <c r="D1" s="110"/>
      <c r="F1" s="59"/>
      <c r="G1" s="59" t="s">
        <v>122</v>
      </c>
    </row>
    <row r="2" ht="39" customHeight="1" spans="1:7">
      <c r="A2" s="2" t="s">
        <v>123</v>
      </c>
      <c r="B2" s="2"/>
      <c r="C2" s="2"/>
      <c r="D2" s="2"/>
      <c r="E2" s="2"/>
      <c r="F2" s="2"/>
      <c r="G2" s="2"/>
    </row>
    <row r="3" ht="18" customHeight="1" spans="1:7">
      <c r="A3" s="3" t="str">
        <f>"单位名称："&amp;"云南省林业调查规划院营林分院"</f>
        <v>单位名称：云南省林业调查规划院营林分院</v>
      </c>
      <c r="F3" s="106"/>
      <c r="G3" s="106" t="s">
        <v>2</v>
      </c>
    </row>
    <row r="4" ht="20.25" customHeight="1" spans="1:7">
      <c r="A4" s="125" t="s">
        <v>124</v>
      </c>
      <c r="B4" s="126"/>
      <c r="C4" s="127" t="s">
        <v>30</v>
      </c>
      <c r="D4" s="9" t="s">
        <v>57</v>
      </c>
      <c r="E4" s="9"/>
      <c r="F4" s="10"/>
      <c r="G4" s="127" t="s">
        <v>58</v>
      </c>
    </row>
    <row r="5" ht="20.25" customHeight="1" spans="1:7">
      <c r="A5" s="128" t="s">
        <v>48</v>
      </c>
      <c r="B5" s="129" t="s">
        <v>49</v>
      </c>
      <c r="C5" s="98"/>
      <c r="D5" s="98" t="s">
        <v>32</v>
      </c>
      <c r="E5" s="98" t="s">
        <v>125</v>
      </c>
      <c r="F5" s="98" t="s">
        <v>126</v>
      </c>
      <c r="G5" s="98"/>
    </row>
    <row r="6" ht="13.5" customHeight="1" spans="1:7">
      <c r="A6" s="130" t="s">
        <v>127</v>
      </c>
      <c r="B6" s="130" t="s">
        <v>128</v>
      </c>
      <c r="C6" s="130" t="s">
        <v>129</v>
      </c>
      <c r="D6" s="66"/>
      <c r="E6" s="130" t="s">
        <v>130</v>
      </c>
      <c r="F6" s="130" t="s">
        <v>131</v>
      </c>
      <c r="G6" s="130" t="s">
        <v>132</v>
      </c>
    </row>
    <row r="7" ht="18" customHeight="1" spans="1:7">
      <c r="A7" s="34" t="s">
        <v>73</v>
      </c>
      <c r="B7" s="34" t="s">
        <v>74</v>
      </c>
      <c r="C7" s="18">
        <v>1873656.76</v>
      </c>
      <c r="D7" s="18">
        <v>1873656.76</v>
      </c>
      <c r="E7" s="18">
        <v>1833426.76</v>
      </c>
      <c r="F7" s="18">
        <v>40230</v>
      </c>
      <c r="G7" s="18"/>
    </row>
    <row r="8" ht="18" customHeight="1" spans="1:7">
      <c r="A8" s="34" t="s">
        <v>75</v>
      </c>
      <c r="B8" s="131" t="s">
        <v>76</v>
      </c>
      <c r="C8" s="18">
        <v>1787059.73</v>
      </c>
      <c r="D8" s="18">
        <v>1787059.73</v>
      </c>
      <c r="E8" s="18">
        <v>1746829.73</v>
      </c>
      <c r="F8" s="18">
        <v>40230</v>
      </c>
      <c r="G8" s="18"/>
    </row>
    <row r="9" ht="18" customHeight="1" spans="1:7">
      <c r="A9" s="34" t="s">
        <v>77</v>
      </c>
      <c r="B9" s="132" t="s">
        <v>78</v>
      </c>
      <c r="C9" s="18">
        <v>40230</v>
      </c>
      <c r="D9" s="18">
        <v>40230</v>
      </c>
      <c r="E9" s="18"/>
      <c r="F9" s="18">
        <v>40230</v>
      </c>
      <c r="G9" s="18"/>
    </row>
    <row r="10" ht="18" customHeight="1" spans="1:7">
      <c r="A10" s="34" t="s">
        <v>79</v>
      </c>
      <c r="B10" s="132" t="s">
        <v>80</v>
      </c>
      <c r="C10" s="18">
        <v>1746829.73</v>
      </c>
      <c r="D10" s="18">
        <v>1746829.73</v>
      </c>
      <c r="E10" s="18">
        <v>1746829.73</v>
      </c>
      <c r="F10" s="18"/>
      <c r="G10" s="18"/>
    </row>
    <row r="11" ht="18" customHeight="1" spans="1:7">
      <c r="A11" s="34" t="s">
        <v>81</v>
      </c>
      <c r="B11" s="131" t="s">
        <v>82</v>
      </c>
      <c r="C11" s="18">
        <v>86597.03</v>
      </c>
      <c r="D11" s="18">
        <v>86597.03</v>
      </c>
      <c r="E11" s="18">
        <v>86597.03</v>
      </c>
      <c r="F11" s="18"/>
      <c r="G11" s="18"/>
    </row>
    <row r="12" ht="18" customHeight="1" spans="1:7">
      <c r="A12" s="34" t="s">
        <v>83</v>
      </c>
      <c r="B12" s="132" t="s">
        <v>82</v>
      </c>
      <c r="C12" s="18">
        <v>86597.03</v>
      </c>
      <c r="D12" s="18">
        <v>86597.03</v>
      </c>
      <c r="E12" s="18">
        <v>86597.03</v>
      </c>
      <c r="F12" s="18"/>
      <c r="G12" s="18"/>
    </row>
    <row r="13" ht="18" customHeight="1" spans="1:7">
      <c r="A13" s="34" t="s">
        <v>84</v>
      </c>
      <c r="B13" s="34" t="s">
        <v>85</v>
      </c>
      <c r="C13" s="18">
        <v>2046772.2</v>
      </c>
      <c r="D13" s="18">
        <v>2046772.2</v>
      </c>
      <c r="E13" s="18">
        <v>2046772.2</v>
      </c>
      <c r="F13" s="18"/>
      <c r="G13" s="18"/>
    </row>
    <row r="14" ht="18" customHeight="1" spans="1:7">
      <c r="A14" s="34" t="s">
        <v>86</v>
      </c>
      <c r="B14" s="131" t="s">
        <v>87</v>
      </c>
      <c r="C14" s="18">
        <v>2046772.2</v>
      </c>
      <c r="D14" s="18">
        <v>2046772.2</v>
      </c>
      <c r="E14" s="18">
        <v>2046772.2</v>
      </c>
      <c r="F14" s="18"/>
      <c r="G14" s="18"/>
    </row>
    <row r="15" ht="18" customHeight="1" spans="1:7">
      <c r="A15" s="34" t="s">
        <v>88</v>
      </c>
      <c r="B15" s="132" t="s">
        <v>89</v>
      </c>
      <c r="C15" s="18">
        <v>1209998.58</v>
      </c>
      <c r="D15" s="18">
        <v>1209998.58</v>
      </c>
      <c r="E15" s="18">
        <v>1209998.58</v>
      </c>
      <c r="F15" s="18"/>
      <c r="G15" s="18"/>
    </row>
    <row r="16" ht="18" customHeight="1" spans="1:7">
      <c r="A16" s="34" t="s">
        <v>90</v>
      </c>
      <c r="B16" s="132" t="s">
        <v>91</v>
      </c>
      <c r="C16" s="18">
        <v>777805.62</v>
      </c>
      <c r="D16" s="18">
        <v>777805.62</v>
      </c>
      <c r="E16" s="18">
        <v>777805.62</v>
      </c>
      <c r="F16" s="18"/>
      <c r="G16" s="18"/>
    </row>
    <row r="17" ht="18" customHeight="1" spans="1:7">
      <c r="A17" s="34" t="s">
        <v>92</v>
      </c>
      <c r="B17" s="132" t="s">
        <v>93</v>
      </c>
      <c r="C17" s="18">
        <v>58968</v>
      </c>
      <c r="D17" s="18">
        <v>58968</v>
      </c>
      <c r="E17" s="18">
        <v>58968</v>
      </c>
      <c r="F17" s="18"/>
      <c r="G17" s="18"/>
    </row>
    <row r="18" ht="18" customHeight="1" spans="1:7">
      <c r="A18" s="34" t="s">
        <v>94</v>
      </c>
      <c r="B18" s="34" t="s">
        <v>95</v>
      </c>
      <c r="C18" s="18">
        <v>16198090.87</v>
      </c>
      <c r="D18" s="18">
        <v>13083890.87</v>
      </c>
      <c r="E18" s="18">
        <v>12113556</v>
      </c>
      <c r="F18" s="18">
        <v>970334.87</v>
      </c>
      <c r="G18" s="18">
        <v>3114200</v>
      </c>
    </row>
    <row r="19" ht="18" customHeight="1" spans="1:7">
      <c r="A19" s="34" t="s">
        <v>96</v>
      </c>
      <c r="B19" s="131" t="s">
        <v>97</v>
      </c>
      <c r="C19" s="18">
        <v>16198090.87</v>
      </c>
      <c r="D19" s="18">
        <v>13083890.87</v>
      </c>
      <c r="E19" s="18">
        <v>12113556</v>
      </c>
      <c r="F19" s="18">
        <v>970334.87</v>
      </c>
      <c r="G19" s="18">
        <v>3114200</v>
      </c>
    </row>
    <row r="20" ht="18" customHeight="1" spans="1:7">
      <c r="A20" s="34" t="s">
        <v>98</v>
      </c>
      <c r="B20" s="132" t="s">
        <v>99</v>
      </c>
      <c r="C20" s="18">
        <v>13083890.87</v>
      </c>
      <c r="D20" s="18">
        <v>13083890.87</v>
      </c>
      <c r="E20" s="18">
        <v>12113556</v>
      </c>
      <c r="F20" s="18">
        <v>970334.87</v>
      </c>
      <c r="G20" s="18"/>
    </row>
    <row r="21" ht="18" customHeight="1" spans="1:7">
      <c r="A21" s="34" t="s">
        <v>100</v>
      </c>
      <c r="B21" s="132" t="s">
        <v>101</v>
      </c>
      <c r="C21" s="18">
        <v>1797600</v>
      </c>
      <c r="D21" s="18"/>
      <c r="E21" s="18"/>
      <c r="F21" s="18"/>
      <c r="G21" s="18">
        <v>1797600</v>
      </c>
    </row>
    <row r="22" ht="18" customHeight="1" spans="1:7">
      <c r="A22" s="34" t="s">
        <v>102</v>
      </c>
      <c r="B22" s="132" t="s">
        <v>103</v>
      </c>
      <c r="C22" s="18">
        <v>1316600</v>
      </c>
      <c r="D22" s="18"/>
      <c r="E22" s="18"/>
      <c r="F22" s="18"/>
      <c r="G22" s="18">
        <v>1316600</v>
      </c>
    </row>
    <row r="23" ht="18" customHeight="1" spans="1:7">
      <c r="A23" s="34" t="s">
        <v>104</v>
      </c>
      <c r="B23" s="34" t="s">
        <v>105</v>
      </c>
      <c r="C23" s="18">
        <v>1254941.6</v>
      </c>
      <c r="D23" s="18">
        <v>1254941.6</v>
      </c>
      <c r="E23" s="18">
        <v>1254941.6</v>
      </c>
      <c r="F23" s="18"/>
      <c r="G23" s="18"/>
    </row>
    <row r="24" ht="18" customHeight="1" spans="1:7">
      <c r="A24" s="34" t="s">
        <v>106</v>
      </c>
      <c r="B24" s="131" t="s">
        <v>107</v>
      </c>
      <c r="C24" s="18">
        <v>1254941.6</v>
      </c>
      <c r="D24" s="18">
        <v>1254941.6</v>
      </c>
      <c r="E24" s="18">
        <v>1254941.6</v>
      </c>
      <c r="F24" s="18"/>
      <c r="G24" s="18"/>
    </row>
    <row r="25" ht="18" customHeight="1" spans="1:7">
      <c r="A25" s="34" t="s">
        <v>108</v>
      </c>
      <c r="B25" s="132" t="s">
        <v>109</v>
      </c>
      <c r="C25" s="18">
        <v>1254941.6</v>
      </c>
      <c r="D25" s="18">
        <v>1254941.6</v>
      </c>
      <c r="E25" s="18">
        <v>1254941.6</v>
      </c>
      <c r="F25" s="18"/>
      <c r="G25" s="18"/>
    </row>
    <row r="26" ht="18" customHeight="1" spans="1:7">
      <c r="A26" s="133" t="s">
        <v>110</v>
      </c>
      <c r="B26" s="134" t="s">
        <v>110</v>
      </c>
      <c r="C26" s="18">
        <v>21373461.43</v>
      </c>
      <c r="D26" s="18">
        <v>18259261.43</v>
      </c>
      <c r="E26" s="18">
        <v>17248696.56</v>
      </c>
      <c r="F26" s="18">
        <v>1010564.87</v>
      </c>
      <c r="G26" s="18">
        <v>3114200</v>
      </c>
    </row>
  </sheetData>
  <mergeCells count="7">
    <mergeCell ref="A2:G2"/>
    <mergeCell ref="A3:E3"/>
    <mergeCell ref="A4:B4"/>
    <mergeCell ref="D4:F4"/>
    <mergeCell ref="A26:B26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A1" sqref="A1"/>
    </sheetView>
  </sheetViews>
  <sheetFormatPr defaultColWidth="9.13888888888889" defaultRowHeight="14.25" customHeight="1" outlineLevelRow="6" outlineLevelCol="5"/>
  <cols>
    <col min="1" max="1" width="27.4259259259259" customWidth="1"/>
    <col min="2" max="6" width="31.1759259259259" customWidth="1"/>
  </cols>
  <sheetData>
    <row r="1" ht="12" customHeight="1" spans="1:6">
      <c r="A1" s="119"/>
      <c r="B1" s="119"/>
      <c r="C1" s="64"/>
      <c r="F1" s="63" t="s">
        <v>133</v>
      </c>
    </row>
    <row r="2" ht="25.5" customHeight="1" spans="1:6">
      <c r="A2" s="120" t="s">
        <v>134</v>
      </c>
      <c r="B2" s="120"/>
      <c r="C2" s="120"/>
      <c r="D2" s="120"/>
      <c r="E2" s="120"/>
      <c r="F2" s="120"/>
    </row>
    <row r="3" ht="15.75" customHeight="1" spans="1:6">
      <c r="A3" s="3" t="str">
        <f>"单位名称："&amp;"云南省林业调查规划院营林分院"</f>
        <v>单位名称：云南省林业调查规划院营林分院</v>
      </c>
      <c r="B3" s="119"/>
      <c r="C3" s="64"/>
      <c r="F3" s="63" t="s">
        <v>135</v>
      </c>
    </row>
    <row r="4" ht="19.5" customHeight="1" spans="1:6">
      <c r="A4" s="13" t="s">
        <v>136</v>
      </c>
      <c r="B4" s="12" t="s">
        <v>137</v>
      </c>
      <c r="C4" s="8" t="s">
        <v>138</v>
      </c>
      <c r="D4" s="9"/>
      <c r="E4" s="10"/>
      <c r="F4" s="12" t="s">
        <v>139</v>
      </c>
    </row>
    <row r="5" ht="19.5" customHeight="1" spans="1:6">
      <c r="A5" s="26"/>
      <c r="B5" s="27"/>
      <c r="C5" s="66" t="s">
        <v>32</v>
      </c>
      <c r="D5" s="66" t="s">
        <v>140</v>
      </c>
      <c r="E5" s="66" t="s">
        <v>141</v>
      </c>
      <c r="F5" s="27"/>
    </row>
    <row r="6" ht="18.75" customHeight="1" spans="1:6">
      <c r="A6" s="121">
        <v>1</v>
      </c>
      <c r="B6" s="121">
        <v>2</v>
      </c>
      <c r="C6" s="122">
        <v>3</v>
      </c>
      <c r="D6" s="121">
        <v>4</v>
      </c>
      <c r="E6" s="121">
        <v>5</v>
      </c>
      <c r="F6" s="121">
        <v>6</v>
      </c>
    </row>
    <row r="7" ht="18.75" customHeight="1" spans="1:6">
      <c r="A7" s="123">
        <v>52000</v>
      </c>
      <c r="B7" s="123"/>
      <c r="C7" s="124">
        <v>37000</v>
      </c>
      <c r="D7" s="123"/>
      <c r="E7" s="123">
        <v>37000</v>
      </c>
      <c r="F7" s="123">
        <v>15000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5"/>
  <sheetViews>
    <sheetView showZeros="0" topLeftCell="A17" workbookViewId="0">
      <selection activeCell="P20" sqref="P20"/>
    </sheetView>
  </sheetViews>
  <sheetFormatPr defaultColWidth="9.13888888888889" defaultRowHeight="14.25" customHeight="1"/>
  <cols>
    <col min="1" max="1" width="28.7037037037037" customWidth="1"/>
    <col min="2" max="3" width="23.8518518518519" customWidth="1"/>
    <col min="4" max="4" width="14.6018518518519" customWidth="1"/>
    <col min="5" max="5" width="34.3333333333333" customWidth="1"/>
    <col min="6" max="6" width="14.7407407407407" customWidth="1"/>
    <col min="7" max="7" width="32.5555555555556" customWidth="1"/>
    <col min="8" max="10" width="15.3148148148148" customWidth="1"/>
    <col min="11" max="11" width="20.1111111111111" customWidth="1"/>
    <col min="12" max="13" width="15.3148148148148" customWidth="1"/>
    <col min="14" max="14" width="14.7407407407407" customWidth="1"/>
    <col min="15" max="15" width="16.3333333333333" customWidth="1"/>
    <col min="16" max="16" width="19" customWidth="1"/>
    <col min="17" max="17" width="17.8888888888889" customWidth="1"/>
    <col min="18" max="21" width="15.0277777777778" customWidth="1"/>
    <col min="22" max="22" width="19.5555555555556" customWidth="1"/>
    <col min="23" max="23" width="15.0277777777778" customWidth="1"/>
  </cols>
  <sheetData>
    <row r="1" ht="13.5" customHeight="1" spans="1:23">
      <c r="D1" s="23"/>
      <c r="E1" s="23"/>
      <c r="F1" s="23"/>
      <c r="G1" s="23"/>
      <c r="U1" s="110"/>
      <c r="W1" s="59" t="s">
        <v>142</v>
      </c>
    </row>
    <row r="2" ht="27.75" customHeight="1" spans="1:23">
      <c r="A2" s="31" t="s">
        <v>143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ht="13.5" customHeight="1" spans="1:23">
      <c r="A3" s="3" t="str">
        <f>"单位名称："&amp;"云南省林业调查规划院营林分院"</f>
        <v>单位名称：云南省林业调查规划院营林分院</v>
      </c>
      <c r="B3" s="4"/>
      <c r="C3" s="4"/>
      <c r="D3" s="4"/>
      <c r="E3" s="4"/>
      <c r="F3" s="4"/>
      <c r="G3" s="4"/>
      <c r="H3" s="5"/>
      <c r="I3" s="5"/>
      <c r="J3" s="5"/>
      <c r="K3" s="5"/>
      <c r="L3" s="5"/>
      <c r="M3" s="5"/>
      <c r="N3" s="5"/>
      <c r="O3" s="5"/>
      <c r="P3" s="5"/>
      <c r="Q3" s="5"/>
      <c r="U3" s="110"/>
      <c r="W3" s="106" t="s">
        <v>135</v>
      </c>
    </row>
    <row r="4" ht="21.75" customHeight="1" spans="1:23">
      <c r="A4" s="7" t="s">
        <v>144</v>
      </c>
      <c r="B4" s="7" t="s">
        <v>145</v>
      </c>
      <c r="C4" s="7" t="s">
        <v>146</v>
      </c>
      <c r="D4" s="13" t="s">
        <v>147</v>
      </c>
      <c r="E4" s="13" t="s">
        <v>148</v>
      </c>
      <c r="F4" s="13" t="s">
        <v>149</v>
      </c>
      <c r="G4" s="13" t="s">
        <v>150</v>
      </c>
      <c r="H4" s="66" t="s">
        <v>151</v>
      </c>
      <c r="I4" s="66"/>
      <c r="J4" s="66"/>
      <c r="K4" s="66"/>
      <c r="L4" s="112"/>
      <c r="M4" s="112"/>
      <c r="N4" s="112"/>
      <c r="O4" s="112"/>
      <c r="P4" s="112"/>
      <c r="Q4" s="51"/>
      <c r="R4" s="66"/>
      <c r="S4" s="66"/>
      <c r="T4" s="66"/>
      <c r="U4" s="66"/>
      <c r="V4" s="66"/>
      <c r="W4" s="66"/>
    </row>
    <row r="5" ht="21.75" customHeight="1" spans="1:23">
      <c r="A5" s="11"/>
      <c r="B5" s="11"/>
      <c r="C5" s="11"/>
      <c r="D5" s="24"/>
      <c r="E5" s="24"/>
      <c r="F5" s="24"/>
      <c r="G5" s="24"/>
      <c r="H5" s="66" t="s">
        <v>30</v>
      </c>
      <c r="I5" s="51" t="s">
        <v>33</v>
      </c>
      <c r="J5" s="51"/>
      <c r="K5" s="51"/>
      <c r="L5" s="112"/>
      <c r="M5" s="112"/>
      <c r="N5" s="112" t="s">
        <v>152</v>
      </c>
      <c r="O5" s="112"/>
      <c r="P5" s="112"/>
      <c r="Q5" s="51" t="s">
        <v>36</v>
      </c>
      <c r="R5" s="66" t="s">
        <v>51</v>
      </c>
      <c r="S5" s="51"/>
      <c r="T5" s="51"/>
      <c r="U5" s="51"/>
      <c r="V5" s="51"/>
      <c r="W5" s="51"/>
    </row>
    <row r="6" ht="15" customHeight="1" spans="1:23">
      <c r="A6" s="25"/>
      <c r="B6" s="25"/>
      <c r="C6" s="25"/>
      <c r="D6" s="26"/>
      <c r="E6" s="26"/>
      <c r="F6" s="26"/>
      <c r="G6" s="26"/>
      <c r="H6" s="66"/>
      <c r="I6" s="51" t="s">
        <v>153</v>
      </c>
      <c r="J6" s="51" t="s">
        <v>154</v>
      </c>
      <c r="K6" s="51" t="s">
        <v>155</v>
      </c>
      <c r="L6" s="116" t="s">
        <v>156</v>
      </c>
      <c r="M6" s="116" t="s">
        <v>157</v>
      </c>
      <c r="N6" s="116" t="s">
        <v>33</v>
      </c>
      <c r="O6" s="116" t="s">
        <v>34</v>
      </c>
      <c r="P6" s="116" t="s">
        <v>35</v>
      </c>
      <c r="Q6" s="51"/>
      <c r="R6" s="51" t="s">
        <v>32</v>
      </c>
      <c r="S6" s="51" t="s">
        <v>43</v>
      </c>
      <c r="T6" s="51" t="s">
        <v>158</v>
      </c>
      <c r="U6" s="51" t="s">
        <v>39</v>
      </c>
      <c r="V6" s="51" t="s">
        <v>40</v>
      </c>
      <c r="W6" s="51" t="s">
        <v>41</v>
      </c>
    </row>
    <row r="7" ht="27.75" customHeight="1" spans="1:23">
      <c r="A7" s="25"/>
      <c r="B7" s="25"/>
      <c r="C7" s="25"/>
      <c r="D7" s="26"/>
      <c r="E7" s="26"/>
      <c r="F7" s="26"/>
      <c r="G7" s="26"/>
      <c r="H7" s="66"/>
      <c r="I7" s="51"/>
      <c r="J7" s="51"/>
      <c r="K7" s="51"/>
      <c r="L7" s="116"/>
      <c r="M7" s="116"/>
      <c r="N7" s="116"/>
      <c r="O7" s="116"/>
      <c r="P7" s="116"/>
      <c r="Q7" s="51"/>
      <c r="R7" s="51"/>
      <c r="S7" s="51"/>
      <c r="T7" s="51"/>
      <c r="U7" s="51"/>
      <c r="V7" s="51"/>
      <c r="W7" s="51"/>
    </row>
    <row r="8" ht="15" customHeight="1" spans="1:23">
      <c r="A8" s="117">
        <v>1</v>
      </c>
      <c r="B8" s="117">
        <v>2</v>
      </c>
      <c r="C8" s="117">
        <v>3</v>
      </c>
      <c r="D8" s="117">
        <v>4</v>
      </c>
      <c r="E8" s="117">
        <v>5</v>
      </c>
      <c r="F8" s="117">
        <v>6</v>
      </c>
      <c r="G8" s="117">
        <v>7</v>
      </c>
      <c r="H8" s="117">
        <v>8</v>
      </c>
      <c r="I8" s="117">
        <v>9</v>
      </c>
      <c r="J8" s="117">
        <v>10</v>
      </c>
      <c r="K8" s="117">
        <v>11</v>
      </c>
      <c r="L8" s="117">
        <v>12</v>
      </c>
      <c r="M8" s="117">
        <v>13</v>
      </c>
      <c r="N8" s="117">
        <v>14</v>
      </c>
      <c r="O8" s="117">
        <v>15</v>
      </c>
      <c r="P8" s="117">
        <v>16</v>
      </c>
      <c r="Q8" s="117">
        <v>17</v>
      </c>
      <c r="R8" s="117">
        <v>18</v>
      </c>
      <c r="S8" s="117">
        <v>19</v>
      </c>
      <c r="T8" s="117">
        <v>20</v>
      </c>
      <c r="U8" s="117">
        <v>21</v>
      </c>
      <c r="V8" s="117">
        <v>22</v>
      </c>
      <c r="W8" s="117">
        <v>23</v>
      </c>
    </row>
    <row r="9" ht="18.75" customHeight="1" spans="1:23">
      <c r="A9" s="29" t="s">
        <v>45</v>
      </c>
      <c r="B9" s="114"/>
      <c r="C9" s="29"/>
      <c r="D9" s="29"/>
      <c r="E9" s="29"/>
      <c r="F9" s="29"/>
      <c r="G9" s="29"/>
      <c r="H9" s="18">
        <v>18259261.43</v>
      </c>
      <c r="I9" s="18">
        <v>18259261.43</v>
      </c>
      <c r="J9" s="18">
        <v>4501780.3</v>
      </c>
      <c r="K9" s="18"/>
      <c r="L9" s="18">
        <v>13374081.13</v>
      </c>
      <c r="M9" s="18">
        <v>383400</v>
      </c>
      <c r="N9" s="18"/>
      <c r="O9" s="18"/>
      <c r="P9" s="18"/>
      <c r="Q9" s="18"/>
      <c r="R9" s="18"/>
      <c r="S9" s="18"/>
      <c r="T9" s="18"/>
      <c r="U9" s="18"/>
      <c r="V9" s="18"/>
      <c r="W9" s="18"/>
    </row>
    <row r="10" ht="31.4" customHeight="1" spans="1:23">
      <c r="A10" s="118" t="s">
        <v>45</v>
      </c>
      <c r="B10" s="114" t="s">
        <v>159</v>
      </c>
      <c r="C10" s="29" t="s">
        <v>160</v>
      </c>
      <c r="D10" s="29" t="s">
        <v>98</v>
      </c>
      <c r="E10" s="29" t="s">
        <v>99</v>
      </c>
      <c r="F10" s="29" t="s">
        <v>161</v>
      </c>
      <c r="G10" s="29" t="s">
        <v>162</v>
      </c>
      <c r="H10" s="18">
        <v>5339664</v>
      </c>
      <c r="I10" s="18">
        <v>5339664</v>
      </c>
      <c r="J10" s="18">
        <v>1334916</v>
      </c>
      <c r="K10" s="18"/>
      <c r="L10" s="18">
        <v>4004748</v>
      </c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</row>
    <row r="11" ht="31.4" customHeight="1" spans="1:23">
      <c r="A11" s="118" t="s">
        <v>45</v>
      </c>
      <c r="B11" s="114" t="s">
        <v>159</v>
      </c>
      <c r="C11" s="29" t="s">
        <v>160</v>
      </c>
      <c r="D11" s="29" t="s">
        <v>98</v>
      </c>
      <c r="E11" s="29" t="s">
        <v>99</v>
      </c>
      <c r="F11" s="29" t="s">
        <v>163</v>
      </c>
      <c r="G11" s="29" t="s">
        <v>164</v>
      </c>
      <c r="H11" s="18">
        <v>360</v>
      </c>
      <c r="I11" s="18">
        <v>360</v>
      </c>
      <c r="J11" s="18">
        <v>90</v>
      </c>
      <c r="K11" s="18"/>
      <c r="L11" s="18">
        <v>270</v>
      </c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</row>
    <row r="12" ht="31.4" customHeight="1" spans="1:23">
      <c r="A12" s="118" t="s">
        <v>45</v>
      </c>
      <c r="B12" s="114" t="s">
        <v>159</v>
      </c>
      <c r="C12" s="29" t="s">
        <v>160</v>
      </c>
      <c r="D12" s="29" t="s">
        <v>98</v>
      </c>
      <c r="E12" s="29" t="s">
        <v>99</v>
      </c>
      <c r="F12" s="29" t="s">
        <v>165</v>
      </c>
      <c r="G12" s="29" t="s">
        <v>166</v>
      </c>
      <c r="H12" s="18">
        <v>444972</v>
      </c>
      <c r="I12" s="18">
        <v>444972</v>
      </c>
      <c r="J12" s="18">
        <v>111243</v>
      </c>
      <c r="K12" s="18"/>
      <c r="L12" s="18">
        <v>333729</v>
      </c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</row>
    <row r="13" ht="31.4" customHeight="1" spans="1:23">
      <c r="A13" s="118" t="s">
        <v>45</v>
      </c>
      <c r="B13" s="114" t="s">
        <v>159</v>
      </c>
      <c r="C13" s="29" t="s">
        <v>160</v>
      </c>
      <c r="D13" s="29" t="s">
        <v>98</v>
      </c>
      <c r="E13" s="29" t="s">
        <v>99</v>
      </c>
      <c r="F13" s="29" t="s">
        <v>167</v>
      </c>
      <c r="G13" s="29" t="s">
        <v>168</v>
      </c>
      <c r="H13" s="18">
        <v>5945160</v>
      </c>
      <c r="I13" s="18">
        <v>5945160</v>
      </c>
      <c r="J13" s="18">
        <v>1486290</v>
      </c>
      <c r="K13" s="18"/>
      <c r="L13" s="18">
        <v>4458870</v>
      </c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</row>
    <row r="14" ht="31.4" customHeight="1" spans="1:23">
      <c r="A14" s="118" t="s">
        <v>45</v>
      </c>
      <c r="B14" s="114" t="s">
        <v>169</v>
      </c>
      <c r="C14" s="29" t="s">
        <v>170</v>
      </c>
      <c r="D14" s="29" t="s">
        <v>79</v>
      </c>
      <c r="E14" s="29" t="s">
        <v>80</v>
      </c>
      <c r="F14" s="29" t="s">
        <v>171</v>
      </c>
      <c r="G14" s="29" t="s">
        <v>172</v>
      </c>
      <c r="H14" s="18">
        <v>1746829.73</v>
      </c>
      <c r="I14" s="18">
        <v>1746829.73</v>
      </c>
      <c r="J14" s="18">
        <v>436707.43</v>
      </c>
      <c r="K14" s="18"/>
      <c r="L14" s="18">
        <v>1310122.3</v>
      </c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</row>
    <row r="15" ht="31.4" customHeight="1" spans="1:23">
      <c r="A15" s="118" t="s">
        <v>45</v>
      </c>
      <c r="B15" s="114" t="s">
        <v>169</v>
      </c>
      <c r="C15" s="29" t="s">
        <v>170</v>
      </c>
      <c r="D15" s="29" t="s">
        <v>83</v>
      </c>
      <c r="E15" s="29" t="s">
        <v>82</v>
      </c>
      <c r="F15" s="29" t="s">
        <v>173</v>
      </c>
      <c r="G15" s="29" t="s">
        <v>174</v>
      </c>
      <c r="H15" s="18">
        <v>86597.03</v>
      </c>
      <c r="I15" s="18">
        <v>86597.03</v>
      </c>
      <c r="J15" s="18">
        <v>21649.26</v>
      </c>
      <c r="K15" s="18"/>
      <c r="L15" s="18">
        <v>64947.77</v>
      </c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ht="31.4" customHeight="1" spans="1:23">
      <c r="A16" s="118" t="s">
        <v>45</v>
      </c>
      <c r="B16" s="114" t="s">
        <v>169</v>
      </c>
      <c r="C16" s="29" t="s">
        <v>170</v>
      </c>
      <c r="D16" s="29" t="s">
        <v>88</v>
      </c>
      <c r="E16" s="29" t="s">
        <v>89</v>
      </c>
      <c r="F16" s="29" t="s">
        <v>175</v>
      </c>
      <c r="G16" s="29" t="s">
        <v>176</v>
      </c>
      <c r="H16" s="18">
        <v>1091768.58</v>
      </c>
      <c r="I16" s="18">
        <v>1091768.58</v>
      </c>
      <c r="J16" s="18">
        <v>272942.15</v>
      </c>
      <c r="K16" s="18"/>
      <c r="L16" s="18">
        <v>818826.43</v>
      </c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</row>
    <row r="17" ht="31.4" customHeight="1" spans="1:23">
      <c r="A17" s="118" t="s">
        <v>45</v>
      </c>
      <c r="B17" s="114" t="s">
        <v>169</v>
      </c>
      <c r="C17" s="29" t="s">
        <v>170</v>
      </c>
      <c r="D17" s="29" t="s">
        <v>88</v>
      </c>
      <c r="E17" s="29" t="s">
        <v>89</v>
      </c>
      <c r="F17" s="29" t="s">
        <v>177</v>
      </c>
      <c r="G17" s="29" t="s">
        <v>178</v>
      </c>
      <c r="H17" s="18">
        <v>118230</v>
      </c>
      <c r="I17" s="18">
        <v>118230</v>
      </c>
      <c r="J17" s="18">
        <v>29557.5</v>
      </c>
      <c r="K17" s="18"/>
      <c r="L17" s="18">
        <v>88672.5</v>
      </c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</row>
    <row r="18" ht="31.4" customHeight="1" spans="1:23">
      <c r="A18" s="118" t="s">
        <v>45</v>
      </c>
      <c r="B18" s="114" t="s">
        <v>169</v>
      </c>
      <c r="C18" s="29" t="s">
        <v>170</v>
      </c>
      <c r="D18" s="29" t="s">
        <v>90</v>
      </c>
      <c r="E18" s="29" t="s">
        <v>91</v>
      </c>
      <c r="F18" s="29" t="s">
        <v>179</v>
      </c>
      <c r="G18" s="29" t="s">
        <v>180</v>
      </c>
      <c r="H18" s="18">
        <v>777805.62</v>
      </c>
      <c r="I18" s="18">
        <v>777805.62</v>
      </c>
      <c r="J18" s="18">
        <v>194451.41</v>
      </c>
      <c r="K18" s="18"/>
      <c r="L18" s="18">
        <v>583354.21</v>
      </c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</row>
    <row r="19" ht="31.4" customHeight="1" spans="1:23">
      <c r="A19" s="118" t="s">
        <v>45</v>
      </c>
      <c r="B19" s="114" t="s">
        <v>169</v>
      </c>
      <c r="C19" s="29" t="s">
        <v>170</v>
      </c>
      <c r="D19" s="29" t="s">
        <v>92</v>
      </c>
      <c r="E19" s="29" t="s">
        <v>93</v>
      </c>
      <c r="F19" s="29" t="s">
        <v>173</v>
      </c>
      <c r="G19" s="29" t="s">
        <v>174</v>
      </c>
      <c r="H19" s="18">
        <v>58968</v>
      </c>
      <c r="I19" s="18">
        <v>58968</v>
      </c>
      <c r="J19" s="18">
        <v>58968</v>
      </c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</row>
    <row r="20" ht="31.4" customHeight="1" spans="1:23">
      <c r="A20" s="118" t="s">
        <v>45</v>
      </c>
      <c r="B20" s="114" t="s">
        <v>181</v>
      </c>
      <c r="C20" s="29" t="s">
        <v>109</v>
      </c>
      <c r="D20" s="29" t="s">
        <v>108</v>
      </c>
      <c r="E20" s="29" t="s">
        <v>109</v>
      </c>
      <c r="F20" s="29" t="s">
        <v>182</v>
      </c>
      <c r="G20" s="29" t="s">
        <v>109</v>
      </c>
      <c r="H20" s="18">
        <v>1254941.6</v>
      </c>
      <c r="I20" s="18">
        <v>1254941.6</v>
      </c>
      <c r="J20" s="18">
        <v>313735.4</v>
      </c>
      <c r="K20" s="18"/>
      <c r="L20" s="18">
        <v>941206.2</v>
      </c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</row>
    <row r="21" ht="31.4" customHeight="1" spans="1:23">
      <c r="A21" s="118" t="s">
        <v>45</v>
      </c>
      <c r="B21" s="114" t="s">
        <v>183</v>
      </c>
      <c r="C21" s="29" t="s">
        <v>184</v>
      </c>
      <c r="D21" s="29" t="s">
        <v>98</v>
      </c>
      <c r="E21" s="29" t="s">
        <v>99</v>
      </c>
      <c r="F21" s="29" t="s">
        <v>185</v>
      </c>
      <c r="G21" s="29" t="s">
        <v>186</v>
      </c>
      <c r="H21" s="18">
        <v>37000</v>
      </c>
      <c r="I21" s="18">
        <v>37000</v>
      </c>
      <c r="J21" s="18"/>
      <c r="K21" s="18"/>
      <c r="L21" s="18">
        <v>37000</v>
      </c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</row>
    <row r="22" ht="31.4" customHeight="1" spans="1:23">
      <c r="A22" s="118" t="s">
        <v>45</v>
      </c>
      <c r="B22" s="114" t="s">
        <v>187</v>
      </c>
      <c r="C22" s="29" t="s">
        <v>139</v>
      </c>
      <c r="D22" s="29" t="s">
        <v>98</v>
      </c>
      <c r="E22" s="29" t="s">
        <v>99</v>
      </c>
      <c r="F22" s="29" t="s">
        <v>188</v>
      </c>
      <c r="G22" s="29" t="s">
        <v>139</v>
      </c>
      <c r="H22" s="18">
        <v>15000</v>
      </c>
      <c r="I22" s="18">
        <v>15000</v>
      </c>
      <c r="J22" s="18">
        <v>3750</v>
      </c>
      <c r="K22" s="18"/>
      <c r="L22" s="18">
        <v>11250</v>
      </c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</row>
    <row r="23" ht="31.4" customHeight="1" spans="1:23">
      <c r="A23" s="118" t="s">
        <v>45</v>
      </c>
      <c r="B23" s="114" t="s">
        <v>189</v>
      </c>
      <c r="C23" s="29" t="s">
        <v>190</v>
      </c>
      <c r="D23" s="29" t="s">
        <v>98</v>
      </c>
      <c r="E23" s="29" t="s">
        <v>99</v>
      </c>
      <c r="F23" s="29" t="s">
        <v>191</v>
      </c>
      <c r="G23" s="29" t="s">
        <v>190</v>
      </c>
      <c r="H23" s="18">
        <v>234603.12</v>
      </c>
      <c r="I23" s="18">
        <v>234603.12</v>
      </c>
      <c r="J23" s="18">
        <v>58650.78</v>
      </c>
      <c r="K23" s="18"/>
      <c r="L23" s="18">
        <v>175952.34</v>
      </c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</row>
    <row r="24" ht="31.4" customHeight="1" spans="1:23">
      <c r="A24" s="118" t="s">
        <v>45</v>
      </c>
      <c r="B24" s="114" t="s">
        <v>192</v>
      </c>
      <c r="C24" s="29" t="s">
        <v>193</v>
      </c>
      <c r="D24" s="29" t="s">
        <v>77</v>
      </c>
      <c r="E24" s="29" t="s">
        <v>78</v>
      </c>
      <c r="F24" s="29" t="s">
        <v>194</v>
      </c>
      <c r="G24" s="29" t="s">
        <v>195</v>
      </c>
      <c r="H24" s="18">
        <v>40230</v>
      </c>
      <c r="I24" s="18">
        <v>40230</v>
      </c>
      <c r="J24" s="18">
        <v>10057.5</v>
      </c>
      <c r="K24" s="18"/>
      <c r="L24" s="18">
        <v>30172.5</v>
      </c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</row>
    <row r="25" ht="31.4" customHeight="1" spans="1:23">
      <c r="A25" s="118" t="s">
        <v>45</v>
      </c>
      <c r="B25" s="114" t="s">
        <v>192</v>
      </c>
      <c r="C25" s="29" t="s">
        <v>193</v>
      </c>
      <c r="D25" s="29" t="s">
        <v>98</v>
      </c>
      <c r="E25" s="29" t="s">
        <v>99</v>
      </c>
      <c r="F25" s="29" t="s">
        <v>196</v>
      </c>
      <c r="G25" s="29" t="s">
        <v>197</v>
      </c>
      <c r="H25" s="18">
        <v>154020.9</v>
      </c>
      <c r="I25" s="18">
        <v>154020.9</v>
      </c>
      <c r="J25" s="18">
        <v>38505.23</v>
      </c>
      <c r="K25" s="18"/>
      <c r="L25" s="18">
        <v>115515.67</v>
      </c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</row>
    <row r="26" ht="31.4" customHeight="1" spans="1:23">
      <c r="A26" s="118" t="s">
        <v>45</v>
      </c>
      <c r="B26" s="114" t="s">
        <v>192</v>
      </c>
      <c r="C26" s="29" t="s">
        <v>193</v>
      </c>
      <c r="D26" s="29" t="s">
        <v>98</v>
      </c>
      <c r="E26" s="29" t="s">
        <v>99</v>
      </c>
      <c r="F26" s="29" t="s">
        <v>198</v>
      </c>
      <c r="G26" s="29" t="s">
        <v>199</v>
      </c>
      <c r="H26" s="18">
        <v>8644.34</v>
      </c>
      <c r="I26" s="18">
        <v>8644.34</v>
      </c>
      <c r="J26" s="18"/>
      <c r="K26" s="18"/>
      <c r="L26" s="18">
        <v>8644.34</v>
      </c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</row>
    <row r="27" ht="31.4" customHeight="1" spans="1:23">
      <c r="A27" s="118" t="s">
        <v>45</v>
      </c>
      <c r="B27" s="114" t="s">
        <v>192</v>
      </c>
      <c r="C27" s="29" t="s">
        <v>193</v>
      </c>
      <c r="D27" s="29" t="s">
        <v>98</v>
      </c>
      <c r="E27" s="29" t="s">
        <v>99</v>
      </c>
      <c r="F27" s="29" t="s">
        <v>200</v>
      </c>
      <c r="G27" s="29" t="s">
        <v>201</v>
      </c>
      <c r="H27" s="18">
        <v>19000</v>
      </c>
      <c r="I27" s="18">
        <v>19000</v>
      </c>
      <c r="J27" s="18">
        <v>4750</v>
      </c>
      <c r="K27" s="18"/>
      <c r="L27" s="18">
        <v>14250</v>
      </c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</row>
    <row r="28" ht="31.4" customHeight="1" spans="1:23">
      <c r="A28" s="118" t="s">
        <v>45</v>
      </c>
      <c r="B28" s="114" t="s">
        <v>192</v>
      </c>
      <c r="C28" s="29" t="s">
        <v>193</v>
      </c>
      <c r="D28" s="29" t="s">
        <v>98</v>
      </c>
      <c r="E28" s="29" t="s">
        <v>99</v>
      </c>
      <c r="F28" s="29" t="s">
        <v>202</v>
      </c>
      <c r="G28" s="29" t="s">
        <v>203</v>
      </c>
      <c r="H28" s="18">
        <v>21000</v>
      </c>
      <c r="I28" s="18">
        <v>21000</v>
      </c>
      <c r="J28" s="18">
        <v>5250</v>
      </c>
      <c r="K28" s="18"/>
      <c r="L28" s="18">
        <v>15750</v>
      </c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</row>
    <row r="29" ht="31.4" customHeight="1" spans="1:23">
      <c r="A29" s="118" t="s">
        <v>45</v>
      </c>
      <c r="B29" s="114" t="s">
        <v>192</v>
      </c>
      <c r="C29" s="29" t="s">
        <v>193</v>
      </c>
      <c r="D29" s="29" t="s">
        <v>98</v>
      </c>
      <c r="E29" s="29" t="s">
        <v>99</v>
      </c>
      <c r="F29" s="29" t="s">
        <v>204</v>
      </c>
      <c r="G29" s="29" t="s">
        <v>205</v>
      </c>
      <c r="H29" s="18">
        <v>30193.62</v>
      </c>
      <c r="I29" s="18">
        <v>30193.62</v>
      </c>
      <c r="J29" s="18">
        <v>7548.41</v>
      </c>
      <c r="K29" s="18"/>
      <c r="L29" s="18">
        <v>22645.21</v>
      </c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</row>
    <row r="30" ht="31.4" customHeight="1" spans="1:23">
      <c r="A30" s="118" t="s">
        <v>45</v>
      </c>
      <c r="B30" s="114" t="s">
        <v>192</v>
      </c>
      <c r="C30" s="29" t="s">
        <v>193</v>
      </c>
      <c r="D30" s="29" t="s">
        <v>98</v>
      </c>
      <c r="E30" s="29" t="s">
        <v>99</v>
      </c>
      <c r="F30" s="29" t="s">
        <v>206</v>
      </c>
      <c r="G30" s="29" t="s">
        <v>207</v>
      </c>
      <c r="H30" s="18">
        <v>111390.03</v>
      </c>
      <c r="I30" s="18">
        <v>111390.03</v>
      </c>
      <c r="J30" s="18">
        <v>27847.51</v>
      </c>
      <c r="K30" s="18"/>
      <c r="L30" s="18">
        <v>83542.52</v>
      </c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</row>
    <row r="31" ht="31.4" customHeight="1" spans="1:23">
      <c r="A31" s="118" t="s">
        <v>45</v>
      </c>
      <c r="B31" s="114" t="s">
        <v>192</v>
      </c>
      <c r="C31" s="29" t="s">
        <v>193</v>
      </c>
      <c r="D31" s="29" t="s">
        <v>98</v>
      </c>
      <c r="E31" s="29" t="s">
        <v>99</v>
      </c>
      <c r="F31" s="29" t="s">
        <v>208</v>
      </c>
      <c r="G31" s="29" t="s">
        <v>209</v>
      </c>
      <c r="H31" s="18">
        <v>8695.63</v>
      </c>
      <c r="I31" s="18">
        <v>8695.63</v>
      </c>
      <c r="J31" s="18">
        <v>2173.91</v>
      </c>
      <c r="K31" s="18"/>
      <c r="L31" s="18">
        <v>6521.72</v>
      </c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</row>
    <row r="32" ht="31.4" customHeight="1" spans="1:23">
      <c r="A32" s="118" t="s">
        <v>45</v>
      </c>
      <c r="B32" s="114" t="s">
        <v>192</v>
      </c>
      <c r="C32" s="29" t="s">
        <v>193</v>
      </c>
      <c r="D32" s="29" t="s">
        <v>98</v>
      </c>
      <c r="E32" s="29" t="s">
        <v>99</v>
      </c>
      <c r="F32" s="29" t="s">
        <v>210</v>
      </c>
      <c r="G32" s="29" t="s">
        <v>211</v>
      </c>
      <c r="H32" s="18">
        <v>22184.11</v>
      </c>
      <c r="I32" s="18">
        <v>22184.11</v>
      </c>
      <c r="J32" s="18">
        <v>5546.03</v>
      </c>
      <c r="K32" s="18"/>
      <c r="L32" s="18">
        <v>16638.08</v>
      </c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</row>
    <row r="33" ht="31.4" customHeight="1" spans="1:23">
      <c r="A33" s="118" t="s">
        <v>45</v>
      </c>
      <c r="B33" s="114" t="s">
        <v>192</v>
      </c>
      <c r="C33" s="29" t="s">
        <v>193</v>
      </c>
      <c r="D33" s="29" t="s">
        <v>98</v>
      </c>
      <c r="E33" s="29" t="s">
        <v>99</v>
      </c>
      <c r="F33" s="29" t="s">
        <v>194</v>
      </c>
      <c r="G33" s="29" t="s">
        <v>195</v>
      </c>
      <c r="H33" s="18">
        <v>308603.12</v>
      </c>
      <c r="I33" s="18">
        <v>308603.12</v>
      </c>
      <c r="J33" s="18">
        <v>77150.78</v>
      </c>
      <c r="K33" s="18"/>
      <c r="L33" s="18">
        <v>231452.34</v>
      </c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</row>
    <row r="34" ht="31.4" customHeight="1" spans="1:23">
      <c r="A34" s="118" t="s">
        <v>45</v>
      </c>
      <c r="B34" s="114" t="s">
        <v>212</v>
      </c>
      <c r="C34" s="29" t="s">
        <v>213</v>
      </c>
      <c r="D34" s="29" t="s">
        <v>98</v>
      </c>
      <c r="E34" s="29" t="s">
        <v>99</v>
      </c>
      <c r="F34" s="29" t="s">
        <v>163</v>
      </c>
      <c r="G34" s="29" t="s">
        <v>164</v>
      </c>
      <c r="H34" s="18">
        <v>383400</v>
      </c>
      <c r="I34" s="18">
        <v>383400</v>
      </c>
      <c r="J34" s="18"/>
      <c r="K34" s="18"/>
      <c r="L34" s="18"/>
      <c r="M34" s="18">
        <v>383400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</row>
    <row r="35" ht="18.75" customHeight="1" spans="1:23">
      <c r="A35" s="35" t="s">
        <v>110</v>
      </c>
      <c r="B35" s="36"/>
      <c r="C35" s="36"/>
      <c r="D35" s="36"/>
      <c r="E35" s="36"/>
      <c r="F35" s="36"/>
      <c r="G35" s="37"/>
      <c r="H35" s="18">
        <v>18259261.43</v>
      </c>
      <c r="I35" s="18">
        <v>18259261.43</v>
      </c>
      <c r="J35" s="18">
        <v>4501780.3</v>
      </c>
      <c r="K35" s="18"/>
      <c r="L35" s="18">
        <v>13374081.13</v>
      </c>
      <c r="M35" s="18">
        <v>383400</v>
      </c>
      <c r="N35" s="18"/>
      <c r="O35" s="18"/>
      <c r="P35" s="18"/>
      <c r="Q35" s="18"/>
      <c r="R35" s="18"/>
      <c r="S35" s="18"/>
      <c r="T35" s="18"/>
      <c r="U35" s="18"/>
      <c r="V35" s="18"/>
      <c r="W35" s="18"/>
    </row>
  </sheetData>
  <mergeCells count="30">
    <mergeCell ref="A2:W2"/>
    <mergeCell ref="A3:G3"/>
    <mergeCell ref="H4:W4"/>
    <mergeCell ref="I5:M5"/>
    <mergeCell ref="N5:P5"/>
    <mergeCell ref="R5:W5"/>
    <mergeCell ref="A35:G35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62"/>
  <sheetViews>
    <sheetView showZeros="0" topLeftCell="A51" workbookViewId="0">
      <selection activeCell="I26" sqref="I26"/>
    </sheetView>
  </sheetViews>
  <sheetFormatPr defaultColWidth="9.13888888888889" defaultRowHeight="14.25" customHeight="1"/>
  <cols>
    <col min="1" max="1" width="14.5740740740741" customWidth="1"/>
    <col min="2" max="2" width="21.0277777777778" customWidth="1"/>
    <col min="3" max="3" width="40.6666666666667" customWidth="1"/>
    <col min="4" max="4" width="28" customWidth="1"/>
    <col min="5" max="5" width="15.6018518518519" customWidth="1"/>
    <col min="6" max="6" width="19.7407407407407" customWidth="1"/>
    <col min="7" max="7" width="14.8796296296296" customWidth="1"/>
    <col min="8" max="8" width="22.2222222222222" customWidth="1"/>
    <col min="9" max="16" width="14.1759259259259" customWidth="1"/>
    <col min="17" max="17" width="13.6018518518519" customWidth="1"/>
    <col min="18" max="23" width="15.1759259259259" customWidth="1"/>
  </cols>
  <sheetData>
    <row r="1" ht="13.5" customHeight="1" spans="1:23">
      <c r="E1" s="23"/>
      <c r="F1" s="23"/>
      <c r="G1" s="23"/>
      <c r="H1" s="23"/>
      <c r="U1" s="110"/>
      <c r="W1" s="59" t="s">
        <v>214</v>
      </c>
    </row>
    <row r="2" ht="27.75" customHeight="1" spans="1:23">
      <c r="A2" s="31" t="s">
        <v>215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ht="13.5" customHeight="1" spans="1:23">
      <c r="A3" s="3" t="str">
        <f t="shared" ref="A3:B3" si="0">"单位名称："&amp;"云南省林业调查规划院营林分院"</f>
        <v>单位名称：云南省林业调查规划院营林分院</v>
      </c>
      <c r="B3" s="111" t="str">
        <f t="shared" si="0"/>
        <v>单位名称：云南省林业调查规划院营林分院</v>
      </c>
      <c r="C3" s="111"/>
      <c r="D3" s="111"/>
      <c r="E3" s="111"/>
      <c r="F3" s="111"/>
      <c r="G3" s="111"/>
      <c r="H3" s="111"/>
      <c r="I3" s="111"/>
      <c r="J3" s="5"/>
      <c r="K3" s="5"/>
      <c r="L3" s="5"/>
      <c r="M3" s="5"/>
      <c r="N3" s="5"/>
      <c r="O3" s="5"/>
      <c r="P3" s="5"/>
      <c r="Q3" s="5"/>
      <c r="U3" s="110"/>
      <c r="W3" s="106" t="s">
        <v>135</v>
      </c>
    </row>
    <row r="4" ht="21.75" customHeight="1" spans="1:23">
      <c r="A4" s="7" t="s">
        <v>216</v>
      </c>
      <c r="B4" s="7" t="s">
        <v>145</v>
      </c>
      <c r="C4" s="7" t="s">
        <v>146</v>
      </c>
      <c r="D4" s="7" t="s">
        <v>217</v>
      </c>
      <c r="E4" s="13" t="s">
        <v>147</v>
      </c>
      <c r="F4" s="13" t="s">
        <v>148</v>
      </c>
      <c r="G4" s="13" t="s">
        <v>149</v>
      </c>
      <c r="H4" s="13" t="s">
        <v>150</v>
      </c>
      <c r="I4" s="66" t="s">
        <v>30</v>
      </c>
      <c r="J4" s="66" t="s">
        <v>218</v>
      </c>
      <c r="K4" s="66"/>
      <c r="L4" s="66"/>
      <c r="M4" s="66"/>
      <c r="N4" s="112" t="s">
        <v>152</v>
      </c>
      <c r="O4" s="112"/>
      <c r="P4" s="112"/>
      <c r="Q4" s="13" t="s">
        <v>36</v>
      </c>
      <c r="R4" s="8" t="s">
        <v>51</v>
      </c>
      <c r="S4" s="9"/>
      <c r="T4" s="9"/>
      <c r="U4" s="9"/>
      <c r="V4" s="9"/>
      <c r="W4" s="10"/>
    </row>
    <row r="5" ht="21.75" customHeight="1" spans="1:23">
      <c r="A5" s="11"/>
      <c r="B5" s="11"/>
      <c r="C5" s="11"/>
      <c r="D5" s="11"/>
      <c r="E5" s="24"/>
      <c r="F5" s="24"/>
      <c r="G5" s="24"/>
      <c r="H5" s="24"/>
      <c r="I5" s="66"/>
      <c r="J5" s="51" t="s">
        <v>33</v>
      </c>
      <c r="K5" s="51"/>
      <c r="L5" s="51" t="s">
        <v>34</v>
      </c>
      <c r="M5" s="51" t="s">
        <v>35</v>
      </c>
      <c r="N5" s="113" t="s">
        <v>33</v>
      </c>
      <c r="O5" s="113" t="s">
        <v>34</v>
      </c>
      <c r="P5" s="113" t="s">
        <v>35</v>
      </c>
      <c r="Q5" s="24"/>
      <c r="R5" s="13" t="s">
        <v>32</v>
      </c>
      <c r="S5" s="13" t="s">
        <v>43</v>
      </c>
      <c r="T5" s="13" t="s">
        <v>158</v>
      </c>
      <c r="U5" s="13" t="s">
        <v>39</v>
      </c>
      <c r="V5" s="13" t="s">
        <v>40</v>
      </c>
      <c r="W5" s="13" t="s">
        <v>41</v>
      </c>
    </row>
    <row r="6" ht="40.5" customHeight="1" spans="1:23">
      <c r="A6" s="25"/>
      <c r="B6" s="25"/>
      <c r="C6" s="25"/>
      <c r="D6" s="25"/>
      <c r="E6" s="26"/>
      <c r="F6" s="26"/>
      <c r="G6" s="26"/>
      <c r="H6" s="26"/>
      <c r="I6" s="66"/>
      <c r="J6" s="51" t="s">
        <v>32</v>
      </c>
      <c r="K6" s="51" t="s">
        <v>219</v>
      </c>
      <c r="L6" s="51"/>
      <c r="M6" s="51"/>
      <c r="N6" s="26"/>
      <c r="O6" s="26"/>
      <c r="P6" s="26"/>
      <c r="Q6" s="26"/>
      <c r="R6" s="26"/>
      <c r="S6" s="26"/>
      <c r="T6" s="26"/>
      <c r="U6" s="27"/>
      <c r="V6" s="26"/>
      <c r="W6" s="26"/>
    </row>
    <row r="7" ht="15" customHeight="1" spans="1:23">
      <c r="A7" s="28">
        <v>1</v>
      </c>
      <c r="B7" s="28">
        <v>2</v>
      </c>
      <c r="C7" s="28">
        <v>3</v>
      </c>
      <c r="D7" s="28">
        <v>4</v>
      </c>
      <c r="E7" s="28">
        <v>5</v>
      </c>
      <c r="F7" s="28">
        <v>6</v>
      </c>
      <c r="G7" s="28">
        <v>7</v>
      </c>
      <c r="H7" s="28">
        <v>8</v>
      </c>
      <c r="I7" s="28">
        <v>9</v>
      </c>
      <c r="J7" s="28">
        <v>10</v>
      </c>
      <c r="K7" s="28">
        <v>11</v>
      </c>
      <c r="L7" s="28">
        <v>12</v>
      </c>
      <c r="M7" s="28">
        <v>13</v>
      </c>
      <c r="N7" s="28">
        <v>14</v>
      </c>
      <c r="O7" s="28">
        <v>15</v>
      </c>
      <c r="P7" s="28">
        <v>16</v>
      </c>
      <c r="Q7" s="28">
        <v>17</v>
      </c>
      <c r="R7" s="28">
        <v>18</v>
      </c>
      <c r="S7" s="28">
        <v>19</v>
      </c>
      <c r="T7" s="28">
        <v>20</v>
      </c>
      <c r="U7" s="28">
        <v>21</v>
      </c>
      <c r="V7" s="28">
        <v>22</v>
      </c>
      <c r="W7" s="28">
        <v>23</v>
      </c>
    </row>
    <row r="8" ht="32.9" customHeight="1" spans="1:23">
      <c r="A8" s="29"/>
      <c r="B8" s="114"/>
      <c r="C8" s="29" t="s">
        <v>220</v>
      </c>
      <c r="D8" s="29"/>
      <c r="E8" s="29"/>
      <c r="F8" s="29"/>
      <c r="G8" s="29"/>
      <c r="H8" s="29"/>
      <c r="I8" s="115">
        <v>288000</v>
      </c>
      <c r="J8" s="115"/>
      <c r="K8" s="115"/>
      <c r="L8" s="115"/>
      <c r="M8" s="115"/>
      <c r="N8" s="115">
        <v>288000</v>
      </c>
      <c r="O8" s="115"/>
      <c r="P8" s="115"/>
      <c r="Q8" s="115"/>
      <c r="R8" s="115"/>
      <c r="S8" s="115"/>
      <c r="T8" s="115"/>
      <c r="U8" s="91"/>
      <c r="V8" s="115"/>
      <c r="W8" s="115"/>
    </row>
    <row r="9" ht="32.9" customHeight="1" spans="1:23">
      <c r="A9" s="29" t="s">
        <v>221</v>
      </c>
      <c r="B9" s="114" t="s">
        <v>222</v>
      </c>
      <c r="C9" s="29" t="s">
        <v>220</v>
      </c>
      <c r="D9" s="29" t="s">
        <v>45</v>
      </c>
      <c r="E9" s="29" t="s">
        <v>71</v>
      </c>
      <c r="F9" s="29" t="s">
        <v>72</v>
      </c>
      <c r="G9" s="29" t="s">
        <v>223</v>
      </c>
      <c r="H9" s="29" t="s">
        <v>224</v>
      </c>
      <c r="I9" s="115">
        <v>288000</v>
      </c>
      <c r="J9" s="115"/>
      <c r="K9" s="115"/>
      <c r="L9" s="115"/>
      <c r="M9" s="115"/>
      <c r="N9" s="115">
        <v>288000</v>
      </c>
      <c r="O9" s="115"/>
      <c r="P9" s="115"/>
      <c r="Q9" s="115"/>
      <c r="R9" s="115"/>
      <c r="S9" s="115"/>
      <c r="T9" s="115"/>
      <c r="U9" s="91"/>
      <c r="V9" s="115"/>
      <c r="W9" s="115"/>
    </row>
    <row r="10" ht="32.9" customHeight="1" spans="1:23">
      <c r="A10" s="29"/>
      <c r="B10" s="29"/>
      <c r="C10" s="29" t="s">
        <v>225</v>
      </c>
      <c r="D10" s="29"/>
      <c r="E10" s="29"/>
      <c r="F10" s="29"/>
      <c r="G10" s="29"/>
      <c r="H10" s="29"/>
      <c r="I10" s="115">
        <v>1340479.91</v>
      </c>
      <c r="J10" s="115">
        <v>1316600</v>
      </c>
      <c r="K10" s="115"/>
      <c r="L10" s="115"/>
      <c r="M10" s="115"/>
      <c r="N10" s="115">
        <v>23879.91</v>
      </c>
      <c r="O10" s="115"/>
      <c r="P10" s="115"/>
      <c r="Q10" s="115"/>
      <c r="R10" s="115"/>
      <c r="S10" s="115"/>
      <c r="T10" s="115"/>
      <c r="U10" s="91"/>
      <c r="V10" s="115"/>
      <c r="W10" s="115"/>
    </row>
    <row r="11" ht="32.9" customHeight="1" spans="1:23">
      <c r="A11" s="29" t="s">
        <v>226</v>
      </c>
      <c r="B11" s="114" t="s">
        <v>227</v>
      </c>
      <c r="C11" s="29" t="s">
        <v>225</v>
      </c>
      <c r="D11" s="29" t="s">
        <v>45</v>
      </c>
      <c r="E11" s="29" t="s">
        <v>102</v>
      </c>
      <c r="F11" s="29" t="s">
        <v>103</v>
      </c>
      <c r="G11" s="29" t="s">
        <v>228</v>
      </c>
      <c r="H11" s="29" t="s">
        <v>229</v>
      </c>
      <c r="I11" s="115">
        <v>632000</v>
      </c>
      <c r="J11" s="115">
        <v>632000</v>
      </c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91"/>
      <c r="V11" s="115"/>
      <c r="W11" s="115"/>
    </row>
    <row r="12" ht="32.9" customHeight="1" spans="1:23">
      <c r="A12" s="29" t="s">
        <v>226</v>
      </c>
      <c r="B12" s="114" t="s">
        <v>227</v>
      </c>
      <c r="C12" s="29" t="s">
        <v>225</v>
      </c>
      <c r="D12" s="29" t="s">
        <v>45</v>
      </c>
      <c r="E12" s="29" t="s">
        <v>102</v>
      </c>
      <c r="F12" s="29" t="s">
        <v>103</v>
      </c>
      <c r="G12" s="29" t="s">
        <v>208</v>
      </c>
      <c r="H12" s="29" t="s">
        <v>209</v>
      </c>
      <c r="I12" s="115">
        <v>109363.16</v>
      </c>
      <c r="J12" s="115">
        <v>99000</v>
      </c>
      <c r="K12" s="115"/>
      <c r="L12" s="115"/>
      <c r="M12" s="115"/>
      <c r="N12" s="115">
        <v>10363.16</v>
      </c>
      <c r="O12" s="115"/>
      <c r="P12" s="115"/>
      <c r="Q12" s="115"/>
      <c r="R12" s="115"/>
      <c r="S12" s="115"/>
      <c r="T12" s="115"/>
      <c r="U12" s="91"/>
      <c r="V12" s="115"/>
      <c r="W12" s="115"/>
    </row>
    <row r="13" ht="32.9" customHeight="1" spans="1:23">
      <c r="A13" s="29" t="s">
        <v>226</v>
      </c>
      <c r="B13" s="114" t="s">
        <v>227</v>
      </c>
      <c r="C13" s="29" t="s">
        <v>225</v>
      </c>
      <c r="D13" s="29" t="s">
        <v>45</v>
      </c>
      <c r="E13" s="29" t="s">
        <v>102</v>
      </c>
      <c r="F13" s="29" t="s">
        <v>103</v>
      </c>
      <c r="G13" s="29" t="s">
        <v>230</v>
      </c>
      <c r="H13" s="29" t="s">
        <v>231</v>
      </c>
      <c r="I13" s="115">
        <v>99000</v>
      </c>
      <c r="J13" s="115">
        <v>99000</v>
      </c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91"/>
      <c r="V13" s="115"/>
      <c r="W13" s="115"/>
    </row>
    <row r="14" ht="32.9" customHeight="1" spans="1:23">
      <c r="A14" s="29" t="s">
        <v>226</v>
      </c>
      <c r="B14" s="114" t="s">
        <v>227</v>
      </c>
      <c r="C14" s="29" t="s">
        <v>225</v>
      </c>
      <c r="D14" s="29" t="s">
        <v>45</v>
      </c>
      <c r="E14" s="29" t="s">
        <v>102</v>
      </c>
      <c r="F14" s="29" t="s">
        <v>103</v>
      </c>
      <c r="G14" s="29" t="s">
        <v>232</v>
      </c>
      <c r="H14" s="29" t="s">
        <v>233</v>
      </c>
      <c r="I14" s="115">
        <v>56000</v>
      </c>
      <c r="J14" s="115">
        <v>56000</v>
      </c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91"/>
      <c r="V14" s="115"/>
      <c r="W14" s="115"/>
    </row>
    <row r="15" ht="32.9" customHeight="1" spans="1:23">
      <c r="A15" s="29" t="s">
        <v>226</v>
      </c>
      <c r="B15" s="114" t="s">
        <v>227</v>
      </c>
      <c r="C15" s="29" t="s">
        <v>225</v>
      </c>
      <c r="D15" s="29" t="s">
        <v>45</v>
      </c>
      <c r="E15" s="29" t="s">
        <v>102</v>
      </c>
      <c r="F15" s="29" t="s">
        <v>103</v>
      </c>
      <c r="G15" s="29" t="s">
        <v>234</v>
      </c>
      <c r="H15" s="29" t="s">
        <v>235</v>
      </c>
      <c r="I15" s="115">
        <v>9654.03</v>
      </c>
      <c r="J15" s="115">
        <v>9654.03</v>
      </c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91"/>
      <c r="V15" s="115"/>
      <c r="W15" s="115"/>
    </row>
    <row r="16" ht="32.9" customHeight="1" spans="1:23">
      <c r="A16" s="29" t="s">
        <v>226</v>
      </c>
      <c r="B16" s="114" t="s">
        <v>227</v>
      </c>
      <c r="C16" s="29" t="s">
        <v>225</v>
      </c>
      <c r="D16" s="29" t="s">
        <v>45</v>
      </c>
      <c r="E16" s="29" t="s">
        <v>102</v>
      </c>
      <c r="F16" s="29" t="s">
        <v>103</v>
      </c>
      <c r="G16" s="29" t="s">
        <v>194</v>
      </c>
      <c r="H16" s="29" t="s">
        <v>195</v>
      </c>
      <c r="I16" s="115">
        <v>129966.75</v>
      </c>
      <c r="J16" s="115">
        <v>116450</v>
      </c>
      <c r="K16" s="115"/>
      <c r="L16" s="115"/>
      <c r="M16" s="115"/>
      <c r="N16" s="115">
        <v>13516.75</v>
      </c>
      <c r="O16" s="115"/>
      <c r="P16" s="115"/>
      <c r="Q16" s="115"/>
      <c r="R16" s="115"/>
      <c r="S16" s="115"/>
      <c r="T16" s="115"/>
      <c r="U16" s="91"/>
      <c r="V16" s="115"/>
      <c r="W16" s="115"/>
    </row>
    <row r="17" ht="32.9" customHeight="1" spans="1:23">
      <c r="A17" s="29" t="s">
        <v>226</v>
      </c>
      <c r="B17" s="114" t="s">
        <v>227</v>
      </c>
      <c r="C17" s="29" t="s">
        <v>225</v>
      </c>
      <c r="D17" s="29" t="s">
        <v>45</v>
      </c>
      <c r="E17" s="29" t="s">
        <v>102</v>
      </c>
      <c r="F17" s="29" t="s">
        <v>103</v>
      </c>
      <c r="G17" s="29" t="s">
        <v>236</v>
      </c>
      <c r="H17" s="29" t="s">
        <v>237</v>
      </c>
      <c r="I17" s="115">
        <v>179600</v>
      </c>
      <c r="J17" s="115">
        <v>179600</v>
      </c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91"/>
      <c r="V17" s="115"/>
      <c r="W17" s="115"/>
    </row>
    <row r="18" ht="32.9" customHeight="1" spans="1:23">
      <c r="A18" s="29" t="s">
        <v>226</v>
      </c>
      <c r="B18" s="114" t="s">
        <v>227</v>
      </c>
      <c r="C18" s="29" t="s">
        <v>225</v>
      </c>
      <c r="D18" s="29" t="s">
        <v>45</v>
      </c>
      <c r="E18" s="29" t="s">
        <v>102</v>
      </c>
      <c r="F18" s="29" t="s">
        <v>103</v>
      </c>
      <c r="G18" s="29" t="s">
        <v>238</v>
      </c>
      <c r="H18" s="29" t="s">
        <v>239</v>
      </c>
      <c r="I18" s="115">
        <v>51081.07</v>
      </c>
      <c r="J18" s="115">
        <v>51081.07</v>
      </c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91"/>
      <c r="V18" s="115"/>
      <c r="W18" s="115"/>
    </row>
    <row r="19" ht="32.9" customHeight="1" spans="1:23">
      <c r="A19" s="29" t="s">
        <v>226</v>
      </c>
      <c r="B19" s="114" t="s">
        <v>227</v>
      </c>
      <c r="C19" s="29" t="s">
        <v>225</v>
      </c>
      <c r="D19" s="29" t="s">
        <v>45</v>
      </c>
      <c r="E19" s="29" t="s">
        <v>102</v>
      </c>
      <c r="F19" s="29" t="s">
        <v>103</v>
      </c>
      <c r="G19" s="29" t="s">
        <v>240</v>
      </c>
      <c r="H19" s="29" t="s">
        <v>241</v>
      </c>
      <c r="I19" s="115">
        <v>73814.9</v>
      </c>
      <c r="J19" s="115">
        <v>73814.9</v>
      </c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91"/>
      <c r="V19" s="115"/>
      <c r="W19" s="115"/>
    </row>
    <row r="20" ht="32.9" customHeight="1" spans="1:23">
      <c r="A20" s="29"/>
      <c r="B20" s="29"/>
      <c r="C20" s="29" t="s">
        <v>242</v>
      </c>
      <c r="D20" s="29"/>
      <c r="E20" s="29"/>
      <c r="F20" s="29"/>
      <c r="G20" s="29"/>
      <c r="H20" s="29"/>
      <c r="I20" s="115">
        <v>7773200</v>
      </c>
      <c r="J20" s="115"/>
      <c r="K20" s="115"/>
      <c r="L20" s="115"/>
      <c r="M20" s="115"/>
      <c r="N20" s="115"/>
      <c r="O20" s="115"/>
      <c r="P20" s="115"/>
      <c r="Q20" s="115"/>
      <c r="R20" s="115">
        <v>7773200</v>
      </c>
      <c r="S20" s="115">
        <v>7765200</v>
      </c>
      <c r="T20" s="115"/>
      <c r="U20" s="91"/>
      <c r="V20" s="115"/>
      <c r="W20" s="115">
        <v>8000</v>
      </c>
    </row>
    <row r="21" ht="32.9" customHeight="1" spans="1:23">
      <c r="A21" s="29" t="s">
        <v>243</v>
      </c>
      <c r="B21" s="114" t="s">
        <v>244</v>
      </c>
      <c r="C21" s="29" t="s">
        <v>242</v>
      </c>
      <c r="D21" s="29" t="s">
        <v>45</v>
      </c>
      <c r="E21" s="29" t="s">
        <v>63</v>
      </c>
      <c r="F21" s="29" t="s">
        <v>64</v>
      </c>
      <c r="G21" s="29" t="s">
        <v>163</v>
      </c>
      <c r="H21" s="29" t="s">
        <v>164</v>
      </c>
      <c r="I21" s="115">
        <v>12000</v>
      </c>
      <c r="J21" s="115"/>
      <c r="K21" s="115"/>
      <c r="L21" s="115"/>
      <c r="M21" s="115"/>
      <c r="N21" s="115"/>
      <c r="O21" s="115"/>
      <c r="P21" s="115"/>
      <c r="Q21" s="115"/>
      <c r="R21" s="115">
        <v>12000</v>
      </c>
      <c r="S21" s="115">
        <v>12000</v>
      </c>
      <c r="T21" s="115"/>
      <c r="U21" s="91"/>
      <c r="V21" s="115"/>
      <c r="W21" s="115"/>
    </row>
    <row r="22" ht="32.9" customHeight="1" spans="1:23">
      <c r="A22" s="29" t="s">
        <v>243</v>
      </c>
      <c r="B22" s="114" t="s">
        <v>244</v>
      </c>
      <c r="C22" s="29" t="s">
        <v>242</v>
      </c>
      <c r="D22" s="29" t="s">
        <v>45</v>
      </c>
      <c r="E22" s="29" t="s">
        <v>63</v>
      </c>
      <c r="F22" s="29" t="s">
        <v>64</v>
      </c>
      <c r="G22" s="29" t="s">
        <v>167</v>
      </c>
      <c r="H22" s="29" t="s">
        <v>168</v>
      </c>
      <c r="I22" s="115">
        <v>100000</v>
      </c>
      <c r="J22" s="115"/>
      <c r="K22" s="115"/>
      <c r="L22" s="115"/>
      <c r="M22" s="115"/>
      <c r="N22" s="115"/>
      <c r="O22" s="115"/>
      <c r="P22" s="115"/>
      <c r="Q22" s="115"/>
      <c r="R22" s="115">
        <v>100000</v>
      </c>
      <c r="S22" s="115">
        <v>100000</v>
      </c>
      <c r="T22" s="115"/>
      <c r="U22" s="91"/>
      <c r="V22" s="115"/>
      <c r="W22" s="115"/>
    </row>
    <row r="23" ht="32.9" customHeight="1" spans="1:23">
      <c r="A23" s="29" t="s">
        <v>243</v>
      </c>
      <c r="B23" s="114" t="s">
        <v>244</v>
      </c>
      <c r="C23" s="29" t="s">
        <v>242</v>
      </c>
      <c r="D23" s="29" t="s">
        <v>45</v>
      </c>
      <c r="E23" s="29" t="s">
        <v>63</v>
      </c>
      <c r="F23" s="29" t="s">
        <v>64</v>
      </c>
      <c r="G23" s="29" t="s">
        <v>206</v>
      </c>
      <c r="H23" s="29" t="s">
        <v>207</v>
      </c>
      <c r="I23" s="115">
        <v>38000</v>
      </c>
      <c r="J23" s="115"/>
      <c r="K23" s="115"/>
      <c r="L23" s="115"/>
      <c r="M23" s="115"/>
      <c r="N23" s="115"/>
      <c r="O23" s="115"/>
      <c r="P23" s="115"/>
      <c r="Q23" s="115"/>
      <c r="R23" s="115">
        <v>38000</v>
      </c>
      <c r="S23" s="115">
        <v>38000</v>
      </c>
      <c r="T23" s="115"/>
      <c r="U23" s="91"/>
      <c r="V23" s="115"/>
      <c r="W23" s="115"/>
    </row>
    <row r="24" ht="32.9" customHeight="1" spans="1:23">
      <c r="A24" s="29" t="s">
        <v>243</v>
      </c>
      <c r="B24" s="114" t="s">
        <v>244</v>
      </c>
      <c r="C24" s="29" t="s">
        <v>242</v>
      </c>
      <c r="D24" s="29" t="s">
        <v>45</v>
      </c>
      <c r="E24" s="29" t="s">
        <v>63</v>
      </c>
      <c r="F24" s="29" t="s">
        <v>64</v>
      </c>
      <c r="G24" s="29" t="s">
        <v>245</v>
      </c>
      <c r="H24" s="29" t="s">
        <v>246</v>
      </c>
      <c r="I24" s="115">
        <v>26000</v>
      </c>
      <c r="J24" s="115"/>
      <c r="K24" s="115"/>
      <c r="L24" s="115"/>
      <c r="M24" s="115"/>
      <c r="N24" s="115"/>
      <c r="O24" s="115"/>
      <c r="P24" s="115"/>
      <c r="Q24" s="115"/>
      <c r="R24" s="115">
        <v>26000</v>
      </c>
      <c r="S24" s="115">
        <v>26000</v>
      </c>
      <c r="T24" s="115"/>
      <c r="U24" s="91"/>
      <c r="V24" s="115"/>
      <c r="W24" s="115"/>
    </row>
    <row r="25" ht="32.9" customHeight="1" spans="1:23">
      <c r="A25" s="29" t="s">
        <v>243</v>
      </c>
      <c r="B25" s="114" t="s">
        <v>244</v>
      </c>
      <c r="C25" s="29" t="s">
        <v>242</v>
      </c>
      <c r="D25" s="29" t="s">
        <v>45</v>
      </c>
      <c r="E25" s="29" t="s">
        <v>63</v>
      </c>
      <c r="F25" s="29" t="s">
        <v>64</v>
      </c>
      <c r="G25" s="29" t="s">
        <v>247</v>
      </c>
      <c r="H25" s="29" t="s">
        <v>248</v>
      </c>
      <c r="I25" s="115">
        <v>7500</v>
      </c>
      <c r="J25" s="115"/>
      <c r="K25" s="115"/>
      <c r="L25" s="115"/>
      <c r="M25" s="115"/>
      <c r="N25" s="115"/>
      <c r="O25" s="115"/>
      <c r="P25" s="115"/>
      <c r="Q25" s="115"/>
      <c r="R25" s="115">
        <v>7500</v>
      </c>
      <c r="S25" s="115">
        <v>7500</v>
      </c>
      <c r="T25" s="115"/>
      <c r="U25" s="91"/>
      <c r="V25" s="115"/>
      <c r="W25" s="115"/>
    </row>
    <row r="26" ht="32.9" customHeight="1" spans="1:23">
      <c r="A26" s="29" t="s">
        <v>243</v>
      </c>
      <c r="B26" s="114" t="s">
        <v>244</v>
      </c>
      <c r="C26" s="29" t="s">
        <v>242</v>
      </c>
      <c r="D26" s="29" t="s">
        <v>45</v>
      </c>
      <c r="E26" s="29" t="s">
        <v>63</v>
      </c>
      <c r="F26" s="29" t="s">
        <v>64</v>
      </c>
      <c r="G26" s="29" t="s">
        <v>232</v>
      </c>
      <c r="H26" s="29" t="s">
        <v>233</v>
      </c>
      <c r="I26" s="115">
        <v>44500</v>
      </c>
      <c r="J26" s="115"/>
      <c r="K26" s="115"/>
      <c r="L26" s="115"/>
      <c r="M26" s="115"/>
      <c r="N26" s="115"/>
      <c r="O26" s="115"/>
      <c r="P26" s="115"/>
      <c r="Q26" s="115"/>
      <c r="R26" s="115">
        <v>44500</v>
      </c>
      <c r="S26" s="115">
        <v>44500</v>
      </c>
      <c r="T26" s="115"/>
      <c r="U26" s="91"/>
      <c r="V26" s="115"/>
      <c r="W26" s="115"/>
    </row>
    <row r="27" ht="32.9" customHeight="1" spans="1:23">
      <c r="A27" s="29" t="s">
        <v>243</v>
      </c>
      <c r="B27" s="114" t="s">
        <v>244</v>
      </c>
      <c r="C27" s="29" t="s">
        <v>242</v>
      </c>
      <c r="D27" s="29" t="s">
        <v>45</v>
      </c>
      <c r="E27" s="29" t="s">
        <v>63</v>
      </c>
      <c r="F27" s="29" t="s">
        <v>64</v>
      </c>
      <c r="G27" s="29" t="s">
        <v>234</v>
      </c>
      <c r="H27" s="29" t="s">
        <v>235</v>
      </c>
      <c r="I27" s="115">
        <v>65000</v>
      </c>
      <c r="J27" s="115"/>
      <c r="K27" s="115"/>
      <c r="L27" s="115"/>
      <c r="M27" s="115"/>
      <c r="N27" s="115"/>
      <c r="O27" s="115"/>
      <c r="P27" s="115"/>
      <c r="Q27" s="115"/>
      <c r="R27" s="115">
        <v>65000</v>
      </c>
      <c r="S27" s="115">
        <v>65000</v>
      </c>
      <c r="T27" s="115"/>
      <c r="U27" s="91"/>
      <c r="V27" s="115"/>
      <c r="W27" s="115"/>
    </row>
    <row r="28" ht="32.9" customHeight="1" spans="1:23">
      <c r="A28" s="29" t="s">
        <v>243</v>
      </c>
      <c r="B28" s="114" t="s">
        <v>244</v>
      </c>
      <c r="C28" s="29" t="s">
        <v>242</v>
      </c>
      <c r="D28" s="29" t="s">
        <v>45</v>
      </c>
      <c r="E28" s="29" t="s">
        <v>63</v>
      </c>
      <c r="F28" s="29" t="s">
        <v>64</v>
      </c>
      <c r="G28" s="29" t="s">
        <v>194</v>
      </c>
      <c r="H28" s="29" t="s">
        <v>195</v>
      </c>
      <c r="I28" s="115">
        <v>85000</v>
      </c>
      <c r="J28" s="115"/>
      <c r="K28" s="115"/>
      <c r="L28" s="115"/>
      <c r="M28" s="115"/>
      <c r="N28" s="115"/>
      <c r="O28" s="115"/>
      <c r="P28" s="115"/>
      <c r="Q28" s="115"/>
      <c r="R28" s="115">
        <v>85000</v>
      </c>
      <c r="S28" s="115">
        <v>85000</v>
      </c>
      <c r="T28" s="115"/>
      <c r="U28" s="91"/>
      <c r="V28" s="115"/>
      <c r="W28" s="115"/>
    </row>
    <row r="29" ht="32.9" customHeight="1" spans="1:23">
      <c r="A29" s="29" t="s">
        <v>243</v>
      </c>
      <c r="B29" s="114" t="s">
        <v>244</v>
      </c>
      <c r="C29" s="29" t="s">
        <v>242</v>
      </c>
      <c r="D29" s="29" t="s">
        <v>45</v>
      </c>
      <c r="E29" s="29" t="s">
        <v>63</v>
      </c>
      <c r="F29" s="29" t="s">
        <v>64</v>
      </c>
      <c r="G29" s="29" t="s">
        <v>223</v>
      </c>
      <c r="H29" s="29" t="s">
        <v>224</v>
      </c>
      <c r="I29" s="115">
        <v>1500000</v>
      </c>
      <c r="J29" s="115"/>
      <c r="K29" s="115"/>
      <c r="L29" s="115"/>
      <c r="M29" s="115"/>
      <c r="N29" s="115"/>
      <c r="O29" s="115"/>
      <c r="P29" s="115"/>
      <c r="Q29" s="115"/>
      <c r="R29" s="115">
        <v>1500000</v>
      </c>
      <c r="S29" s="115">
        <v>1500000</v>
      </c>
      <c r="T29" s="115"/>
      <c r="U29" s="91"/>
      <c r="V29" s="115"/>
      <c r="W29" s="115"/>
    </row>
    <row r="30" ht="32.9" customHeight="1" spans="1:23">
      <c r="A30" s="29" t="s">
        <v>243</v>
      </c>
      <c r="B30" s="114" t="s">
        <v>244</v>
      </c>
      <c r="C30" s="29" t="s">
        <v>242</v>
      </c>
      <c r="D30" s="29" t="s">
        <v>45</v>
      </c>
      <c r="E30" s="29" t="s">
        <v>67</v>
      </c>
      <c r="F30" s="29" t="s">
        <v>68</v>
      </c>
      <c r="G30" s="29" t="s">
        <v>163</v>
      </c>
      <c r="H30" s="29" t="s">
        <v>164</v>
      </c>
      <c r="I30" s="115">
        <v>129600</v>
      </c>
      <c r="J30" s="115"/>
      <c r="K30" s="115"/>
      <c r="L30" s="115"/>
      <c r="M30" s="115"/>
      <c r="N30" s="115"/>
      <c r="O30" s="115"/>
      <c r="P30" s="115"/>
      <c r="Q30" s="115"/>
      <c r="R30" s="115">
        <v>129600</v>
      </c>
      <c r="S30" s="115">
        <v>129600</v>
      </c>
      <c r="T30" s="115"/>
      <c r="U30" s="91"/>
      <c r="V30" s="115"/>
      <c r="W30" s="115"/>
    </row>
    <row r="31" ht="32.9" customHeight="1" spans="1:23">
      <c r="A31" s="29" t="s">
        <v>243</v>
      </c>
      <c r="B31" s="114" t="s">
        <v>244</v>
      </c>
      <c r="C31" s="29" t="s">
        <v>242</v>
      </c>
      <c r="D31" s="29" t="s">
        <v>45</v>
      </c>
      <c r="E31" s="29" t="s">
        <v>67</v>
      </c>
      <c r="F31" s="29" t="s">
        <v>68</v>
      </c>
      <c r="G31" s="29" t="s">
        <v>167</v>
      </c>
      <c r="H31" s="29" t="s">
        <v>168</v>
      </c>
      <c r="I31" s="115">
        <v>1788800</v>
      </c>
      <c r="J31" s="115"/>
      <c r="K31" s="115"/>
      <c r="L31" s="115"/>
      <c r="M31" s="115"/>
      <c r="N31" s="115"/>
      <c r="O31" s="115"/>
      <c r="P31" s="115"/>
      <c r="Q31" s="115"/>
      <c r="R31" s="115">
        <v>1788800</v>
      </c>
      <c r="S31" s="115">
        <v>1788800</v>
      </c>
      <c r="T31" s="115"/>
      <c r="U31" s="91"/>
      <c r="V31" s="115"/>
      <c r="W31" s="115"/>
    </row>
    <row r="32" ht="32.9" customHeight="1" spans="1:23">
      <c r="A32" s="29" t="s">
        <v>243</v>
      </c>
      <c r="B32" s="114" t="s">
        <v>244</v>
      </c>
      <c r="C32" s="29" t="s">
        <v>242</v>
      </c>
      <c r="D32" s="29" t="s">
        <v>45</v>
      </c>
      <c r="E32" s="29" t="s">
        <v>67</v>
      </c>
      <c r="F32" s="29" t="s">
        <v>68</v>
      </c>
      <c r="G32" s="29" t="s">
        <v>198</v>
      </c>
      <c r="H32" s="29" t="s">
        <v>199</v>
      </c>
      <c r="I32" s="115">
        <v>39000</v>
      </c>
      <c r="J32" s="115"/>
      <c r="K32" s="115"/>
      <c r="L32" s="115"/>
      <c r="M32" s="115"/>
      <c r="N32" s="115"/>
      <c r="O32" s="115"/>
      <c r="P32" s="115"/>
      <c r="Q32" s="115"/>
      <c r="R32" s="115">
        <v>39000</v>
      </c>
      <c r="S32" s="115">
        <v>39000</v>
      </c>
      <c r="T32" s="115"/>
      <c r="U32" s="91"/>
      <c r="V32" s="115"/>
      <c r="W32" s="115"/>
    </row>
    <row r="33" ht="32.9" customHeight="1" spans="1:23">
      <c r="A33" s="29" t="s">
        <v>243</v>
      </c>
      <c r="B33" s="114" t="s">
        <v>244</v>
      </c>
      <c r="C33" s="29" t="s">
        <v>242</v>
      </c>
      <c r="D33" s="29" t="s">
        <v>45</v>
      </c>
      <c r="E33" s="29" t="s">
        <v>67</v>
      </c>
      <c r="F33" s="29" t="s">
        <v>68</v>
      </c>
      <c r="G33" s="29" t="s">
        <v>206</v>
      </c>
      <c r="H33" s="29" t="s">
        <v>207</v>
      </c>
      <c r="I33" s="115">
        <v>433600</v>
      </c>
      <c r="J33" s="115"/>
      <c r="K33" s="115"/>
      <c r="L33" s="115"/>
      <c r="M33" s="115"/>
      <c r="N33" s="115"/>
      <c r="O33" s="115"/>
      <c r="P33" s="115"/>
      <c r="Q33" s="115"/>
      <c r="R33" s="115">
        <v>433600</v>
      </c>
      <c r="S33" s="115">
        <v>433600</v>
      </c>
      <c r="T33" s="115"/>
      <c r="U33" s="91"/>
      <c r="V33" s="115"/>
      <c r="W33" s="115"/>
    </row>
    <row r="34" ht="32.9" customHeight="1" spans="1:23">
      <c r="A34" s="29" t="s">
        <v>243</v>
      </c>
      <c r="B34" s="114" t="s">
        <v>244</v>
      </c>
      <c r="C34" s="29" t="s">
        <v>242</v>
      </c>
      <c r="D34" s="29" t="s">
        <v>45</v>
      </c>
      <c r="E34" s="29" t="s">
        <v>67</v>
      </c>
      <c r="F34" s="29" t="s">
        <v>68</v>
      </c>
      <c r="G34" s="29" t="s">
        <v>210</v>
      </c>
      <c r="H34" s="29" t="s">
        <v>211</v>
      </c>
      <c r="I34" s="115">
        <v>259000</v>
      </c>
      <c r="J34" s="115"/>
      <c r="K34" s="115"/>
      <c r="L34" s="115"/>
      <c r="M34" s="115"/>
      <c r="N34" s="115"/>
      <c r="O34" s="115"/>
      <c r="P34" s="115"/>
      <c r="Q34" s="115"/>
      <c r="R34" s="115">
        <v>259000</v>
      </c>
      <c r="S34" s="115">
        <v>259000</v>
      </c>
      <c r="T34" s="115"/>
      <c r="U34" s="91"/>
      <c r="V34" s="115"/>
      <c r="W34" s="115"/>
    </row>
    <row r="35" ht="32.9" customHeight="1" spans="1:23">
      <c r="A35" s="29" t="s">
        <v>243</v>
      </c>
      <c r="B35" s="114" t="s">
        <v>244</v>
      </c>
      <c r="C35" s="29" t="s">
        <v>242</v>
      </c>
      <c r="D35" s="29" t="s">
        <v>45</v>
      </c>
      <c r="E35" s="29" t="s">
        <v>67</v>
      </c>
      <c r="F35" s="29" t="s">
        <v>68</v>
      </c>
      <c r="G35" s="29" t="s">
        <v>247</v>
      </c>
      <c r="H35" s="29" t="s">
        <v>248</v>
      </c>
      <c r="I35" s="115">
        <v>188000</v>
      </c>
      <c r="J35" s="115"/>
      <c r="K35" s="115"/>
      <c r="L35" s="115"/>
      <c r="M35" s="115"/>
      <c r="N35" s="115"/>
      <c r="O35" s="115"/>
      <c r="P35" s="115"/>
      <c r="Q35" s="115"/>
      <c r="R35" s="115">
        <v>188000</v>
      </c>
      <c r="S35" s="115">
        <v>188000</v>
      </c>
      <c r="T35" s="115"/>
      <c r="U35" s="91"/>
      <c r="V35" s="115"/>
      <c r="W35" s="115"/>
    </row>
    <row r="36" ht="32.9" customHeight="1" spans="1:23">
      <c r="A36" s="29" t="s">
        <v>243</v>
      </c>
      <c r="B36" s="114" t="s">
        <v>244</v>
      </c>
      <c r="C36" s="29" t="s">
        <v>242</v>
      </c>
      <c r="D36" s="29" t="s">
        <v>45</v>
      </c>
      <c r="E36" s="29" t="s">
        <v>67</v>
      </c>
      <c r="F36" s="29" t="s">
        <v>68</v>
      </c>
      <c r="G36" s="29" t="s">
        <v>232</v>
      </c>
      <c r="H36" s="29" t="s">
        <v>233</v>
      </c>
      <c r="I36" s="115">
        <v>125040</v>
      </c>
      <c r="J36" s="115"/>
      <c r="K36" s="115"/>
      <c r="L36" s="115"/>
      <c r="M36" s="115"/>
      <c r="N36" s="115"/>
      <c r="O36" s="115"/>
      <c r="P36" s="115"/>
      <c r="Q36" s="115"/>
      <c r="R36" s="115">
        <v>125040</v>
      </c>
      <c r="S36" s="115">
        <v>125040</v>
      </c>
      <c r="T36" s="115"/>
      <c r="U36" s="91"/>
      <c r="V36" s="115"/>
      <c r="W36" s="115"/>
    </row>
    <row r="37" ht="32.9" customHeight="1" spans="1:23">
      <c r="A37" s="29" t="s">
        <v>243</v>
      </c>
      <c r="B37" s="114" t="s">
        <v>244</v>
      </c>
      <c r="C37" s="29" t="s">
        <v>242</v>
      </c>
      <c r="D37" s="29" t="s">
        <v>45</v>
      </c>
      <c r="E37" s="29" t="s">
        <v>67</v>
      </c>
      <c r="F37" s="29" t="s">
        <v>68</v>
      </c>
      <c r="G37" s="29" t="s">
        <v>234</v>
      </c>
      <c r="H37" s="29" t="s">
        <v>235</v>
      </c>
      <c r="I37" s="115">
        <v>530000</v>
      </c>
      <c r="J37" s="115"/>
      <c r="K37" s="115"/>
      <c r="L37" s="115"/>
      <c r="M37" s="115"/>
      <c r="N37" s="115"/>
      <c r="O37" s="115"/>
      <c r="P37" s="115"/>
      <c r="Q37" s="115"/>
      <c r="R37" s="115">
        <v>530000</v>
      </c>
      <c r="S37" s="115">
        <v>530000</v>
      </c>
      <c r="T37" s="115"/>
      <c r="U37" s="91"/>
      <c r="V37" s="115"/>
      <c r="W37" s="115"/>
    </row>
    <row r="38" ht="32.9" customHeight="1" spans="1:23">
      <c r="A38" s="29" t="s">
        <v>243</v>
      </c>
      <c r="B38" s="114" t="s">
        <v>244</v>
      </c>
      <c r="C38" s="29" t="s">
        <v>242</v>
      </c>
      <c r="D38" s="29" t="s">
        <v>45</v>
      </c>
      <c r="E38" s="29" t="s">
        <v>67</v>
      </c>
      <c r="F38" s="29" t="s">
        <v>68</v>
      </c>
      <c r="G38" s="29" t="s">
        <v>249</v>
      </c>
      <c r="H38" s="29" t="s">
        <v>250</v>
      </c>
      <c r="I38" s="115">
        <v>301000</v>
      </c>
      <c r="J38" s="115"/>
      <c r="K38" s="115"/>
      <c r="L38" s="115"/>
      <c r="M38" s="115"/>
      <c r="N38" s="115"/>
      <c r="O38" s="115"/>
      <c r="P38" s="115"/>
      <c r="Q38" s="115"/>
      <c r="R38" s="115">
        <v>301000</v>
      </c>
      <c r="S38" s="115">
        <v>301000</v>
      </c>
      <c r="T38" s="115"/>
      <c r="U38" s="91"/>
      <c r="V38" s="115"/>
      <c r="W38" s="115"/>
    </row>
    <row r="39" ht="32.9" customHeight="1" spans="1:23">
      <c r="A39" s="29" t="s">
        <v>243</v>
      </c>
      <c r="B39" s="114" t="s">
        <v>244</v>
      </c>
      <c r="C39" s="29" t="s">
        <v>242</v>
      </c>
      <c r="D39" s="29" t="s">
        <v>45</v>
      </c>
      <c r="E39" s="29" t="s">
        <v>67</v>
      </c>
      <c r="F39" s="29" t="s">
        <v>68</v>
      </c>
      <c r="G39" s="29" t="s">
        <v>194</v>
      </c>
      <c r="H39" s="29" t="s">
        <v>195</v>
      </c>
      <c r="I39" s="115">
        <v>211160</v>
      </c>
      <c r="J39" s="115"/>
      <c r="K39" s="115"/>
      <c r="L39" s="115"/>
      <c r="M39" s="115"/>
      <c r="N39" s="115"/>
      <c r="O39" s="115"/>
      <c r="P39" s="115"/>
      <c r="Q39" s="115"/>
      <c r="R39" s="115">
        <v>211160</v>
      </c>
      <c r="S39" s="115">
        <v>211160</v>
      </c>
      <c r="T39" s="115"/>
      <c r="U39" s="91"/>
      <c r="V39" s="115"/>
      <c r="W39" s="115"/>
    </row>
    <row r="40" ht="32.9" customHeight="1" spans="1:23">
      <c r="A40" s="29" t="s">
        <v>243</v>
      </c>
      <c r="B40" s="114" t="s">
        <v>244</v>
      </c>
      <c r="C40" s="29" t="s">
        <v>242</v>
      </c>
      <c r="D40" s="29" t="s">
        <v>45</v>
      </c>
      <c r="E40" s="29" t="s">
        <v>67</v>
      </c>
      <c r="F40" s="29" t="s">
        <v>68</v>
      </c>
      <c r="G40" s="29" t="s">
        <v>236</v>
      </c>
      <c r="H40" s="29" t="s">
        <v>237</v>
      </c>
      <c r="I40" s="115">
        <v>102000</v>
      </c>
      <c r="J40" s="115"/>
      <c r="K40" s="115"/>
      <c r="L40" s="115"/>
      <c r="M40" s="115"/>
      <c r="N40" s="115"/>
      <c r="O40" s="115"/>
      <c r="P40" s="115"/>
      <c r="Q40" s="115"/>
      <c r="R40" s="115">
        <v>102000</v>
      </c>
      <c r="S40" s="115">
        <v>102000</v>
      </c>
      <c r="T40" s="115"/>
      <c r="U40" s="91"/>
      <c r="V40" s="115"/>
      <c r="W40" s="115"/>
    </row>
    <row r="41" ht="32.9" customHeight="1" spans="1:23">
      <c r="A41" s="29" t="s">
        <v>243</v>
      </c>
      <c r="B41" s="114" t="s">
        <v>244</v>
      </c>
      <c r="C41" s="29" t="s">
        <v>242</v>
      </c>
      <c r="D41" s="29" t="s">
        <v>45</v>
      </c>
      <c r="E41" s="29" t="s">
        <v>67</v>
      </c>
      <c r="F41" s="29" t="s">
        <v>68</v>
      </c>
      <c r="G41" s="29" t="s">
        <v>223</v>
      </c>
      <c r="H41" s="29" t="s">
        <v>224</v>
      </c>
      <c r="I41" s="115">
        <v>1180000</v>
      </c>
      <c r="J41" s="115"/>
      <c r="K41" s="115"/>
      <c r="L41" s="115"/>
      <c r="M41" s="115"/>
      <c r="N41" s="115"/>
      <c r="O41" s="115"/>
      <c r="P41" s="115"/>
      <c r="Q41" s="115"/>
      <c r="R41" s="115">
        <v>1180000</v>
      </c>
      <c r="S41" s="115">
        <v>1180000</v>
      </c>
      <c r="T41" s="115"/>
      <c r="U41" s="91"/>
      <c r="V41" s="115"/>
      <c r="W41" s="115"/>
    </row>
    <row r="42" ht="32.9" customHeight="1" spans="1:23">
      <c r="A42" s="29" t="s">
        <v>243</v>
      </c>
      <c r="B42" s="114" t="s">
        <v>244</v>
      </c>
      <c r="C42" s="29" t="s">
        <v>242</v>
      </c>
      <c r="D42" s="29" t="s">
        <v>45</v>
      </c>
      <c r="E42" s="29" t="s">
        <v>67</v>
      </c>
      <c r="F42" s="29" t="s">
        <v>68</v>
      </c>
      <c r="G42" s="29" t="s">
        <v>240</v>
      </c>
      <c r="H42" s="29" t="s">
        <v>241</v>
      </c>
      <c r="I42" s="115">
        <v>600000</v>
      </c>
      <c r="J42" s="115"/>
      <c r="K42" s="115"/>
      <c r="L42" s="115"/>
      <c r="M42" s="115"/>
      <c r="N42" s="115"/>
      <c r="O42" s="115"/>
      <c r="P42" s="115"/>
      <c r="Q42" s="115"/>
      <c r="R42" s="115">
        <v>600000</v>
      </c>
      <c r="S42" s="115">
        <v>600000</v>
      </c>
      <c r="T42" s="115"/>
      <c r="U42" s="91"/>
      <c r="V42" s="115"/>
      <c r="W42" s="115"/>
    </row>
    <row r="43" ht="32.9" customHeight="1" spans="1:23">
      <c r="A43" s="29" t="s">
        <v>243</v>
      </c>
      <c r="B43" s="114" t="s">
        <v>244</v>
      </c>
      <c r="C43" s="29" t="s">
        <v>242</v>
      </c>
      <c r="D43" s="29" t="s">
        <v>45</v>
      </c>
      <c r="E43" s="29" t="s">
        <v>98</v>
      </c>
      <c r="F43" s="29" t="s">
        <v>99</v>
      </c>
      <c r="G43" s="29" t="s">
        <v>194</v>
      </c>
      <c r="H43" s="29" t="s">
        <v>195</v>
      </c>
      <c r="I43" s="115">
        <v>8000</v>
      </c>
      <c r="J43" s="115"/>
      <c r="K43" s="115"/>
      <c r="L43" s="115"/>
      <c r="M43" s="115"/>
      <c r="N43" s="115"/>
      <c r="O43" s="115"/>
      <c r="P43" s="115"/>
      <c r="Q43" s="115"/>
      <c r="R43" s="115">
        <v>8000</v>
      </c>
      <c r="S43" s="115"/>
      <c r="T43" s="115"/>
      <c r="U43" s="91"/>
      <c r="V43" s="115"/>
      <c r="W43" s="115">
        <v>8000</v>
      </c>
    </row>
    <row r="44" ht="32.9" customHeight="1" spans="1:23">
      <c r="A44" s="29"/>
      <c r="B44" s="29"/>
      <c r="C44" s="29" t="s">
        <v>251</v>
      </c>
      <c r="D44" s="29"/>
      <c r="E44" s="29"/>
      <c r="F44" s="29"/>
      <c r="G44" s="29"/>
      <c r="H44" s="29"/>
      <c r="I44" s="115">
        <v>1078600</v>
      </c>
      <c r="J44" s="115">
        <v>1078600</v>
      </c>
      <c r="K44" s="115">
        <v>1078600</v>
      </c>
      <c r="L44" s="115"/>
      <c r="M44" s="115"/>
      <c r="N44" s="115"/>
      <c r="O44" s="115"/>
      <c r="P44" s="115"/>
      <c r="Q44" s="115"/>
      <c r="R44" s="115"/>
      <c r="S44" s="115"/>
      <c r="T44" s="115"/>
      <c r="U44" s="91"/>
      <c r="V44" s="115"/>
      <c r="W44" s="115"/>
    </row>
    <row r="45" ht="32.9" customHeight="1" spans="1:23">
      <c r="A45" s="29" t="s">
        <v>243</v>
      </c>
      <c r="B45" s="114" t="s">
        <v>252</v>
      </c>
      <c r="C45" s="29" t="s">
        <v>251</v>
      </c>
      <c r="D45" s="29" t="s">
        <v>45</v>
      </c>
      <c r="E45" s="29" t="s">
        <v>100</v>
      </c>
      <c r="F45" s="29" t="s">
        <v>101</v>
      </c>
      <c r="G45" s="29" t="s">
        <v>206</v>
      </c>
      <c r="H45" s="29" t="s">
        <v>207</v>
      </c>
      <c r="I45" s="115">
        <v>424000</v>
      </c>
      <c r="J45" s="115">
        <v>424000</v>
      </c>
      <c r="K45" s="115">
        <v>424000</v>
      </c>
      <c r="L45" s="115"/>
      <c r="M45" s="115"/>
      <c r="N45" s="115"/>
      <c r="O45" s="115"/>
      <c r="P45" s="115"/>
      <c r="Q45" s="115"/>
      <c r="R45" s="115"/>
      <c r="S45" s="115"/>
      <c r="T45" s="115"/>
      <c r="U45" s="91"/>
      <c r="V45" s="115"/>
      <c r="W45" s="115"/>
    </row>
    <row r="46" ht="32.9" customHeight="1" spans="1:23">
      <c r="A46" s="29" t="s">
        <v>243</v>
      </c>
      <c r="B46" s="114" t="s">
        <v>252</v>
      </c>
      <c r="C46" s="29" t="s">
        <v>251</v>
      </c>
      <c r="D46" s="29" t="s">
        <v>45</v>
      </c>
      <c r="E46" s="29" t="s">
        <v>100</v>
      </c>
      <c r="F46" s="29" t="s">
        <v>101</v>
      </c>
      <c r="G46" s="29" t="s">
        <v>230</v>
      </c>
      <c r="H46" s="29" t="s">
        <v>231</v>
      </c>
      <c r="I46" s="115">
        <v>290000</v>
      </c>
      <c r="J46" s="115">
        <v>290000</v>
      </c>
      <c r="K46" s="115">
        <v>290000</v>
      </c>
      <c r="L46" s="115"/>
      <c r="M46" s="115"/>
      <c r="N46" s="115"/>
      <c r="O46" s="115"/>
      <c r="P46" s="115"/>
      <c r="Q46" s="115"/>
      <c r="R46" s="115"/>
      <c r="S46" s="115"/>
      <c r="T46" s="115"/>
      <c r="U46" s="91"/>
      <c r="V46" s="115"/>
      <c r="W46" s="115"/>
    </row>
    <row r="47" ht="32.9" customHeight="1" spans="1:23">
      <c r="A47" s="29" t="s">
        <v>243</v>
      </c>
      <c r="B47" s="114" t="s">
        <v>252</v>
      </c>
      <c r="C47" s="29" t="s">
        <v>251</v>
      </c>
      <c r="D47" s="29" t="s">
        <v>45</v>
      </c>
      <c r="E47" s="29" t="s">
        <v>100</v>
      </c>
      <c r="F47" s="29" t="s">
        <v>101</v>
      </c>
      <c r="G47" s="29" t="s">
        <v>247</v>
      </c>
      <c r="H47" s="29" t="s">
        <v>248</v>
      </c>
      <c r="I47" s="115">
        <v>176600</v>
      </c>
      <c r="J47" s="115">
        <v>176600</v>
      </c>
      <c r="K47" s="115">
        <v>176600</v>
      </c>
      <c r="L47" s="115"/>
      <c r="M47" s="115"/>
      <c r="N47" s="115"/>
      <c r="O47" s="115"/>
      <c r="P47" s="115"/>
      <c r="Q47" s="115"/>
      <c r="R47" s="115"/>
      <c r="S47" s="115"/>
      <c r="T47" s="115"/>
      <c r="U47" s="91"/>
      <c r="V47" s="115"/>
      <c r="W47" s="115"/>
    </row>
    <row r="48" ht="32.9" customHeight="1" spans="1:23">
      <c r="A48" s="29" t="s">
        <v>243</v>
      </c>
      <c r="B48" s="114" t="s">
        <v>252</v>
      </c>
      <c r="C48" s="29" t="s">
        <v>251</v>
      </c>
      <c r="D48" s="29" t="s">
        <v>45</v>
      </c>
      <c r="E48" s="29" t="s">
        <v>100</v>
      </c>
      <c r="F48" s="29" t="s">
        <v>101</v>
      </c>
      <c r="G48" s="29" t="s">
        <v>223</v>
      </c>
      <c r="H48" s="29" t="s">
        <v>224</v>
      </c>
      <c r="I48" s="115">
        <v>120000</v>
      </c>
      <c r="J48" s="115">
        <v>120000</v>
      </c>
      <c r="K48" s="115">
        <v>120000</v>
      </c>
      <c r="L48" s="115"/>
      <c r="M48" s="115"/>
      <c r="N48" s="115"/>
      <c r="O48" s="115"/>
      <c r="P48" s="115"/>
      <c r="Q48" s="115"/>
      <c r="R48" s="115"/>
      <c r="S48" s="115"/>
      <c r="T48" s="115"/>
      <c r="U48" s="91"/>
      <c r="V48" s="115"/>
      <c r="W48" s="115"/>
    </row>
    <row r="49" ht="32.9" customHeight="1" spans="1:23">
      <c r="A49" s="29" t="s">
        <v>243</v>
      </c>
      <c r="B49" s="114" t="s">
        <v>252</v>
      </c>
      <c r="C49" s="29" t="s">
        <v>251</v>
      </c>
      <c r="D49" s="29" t="s">
        <v>45</v>
      </c>
      <c r="E49" s="29" t="s">
        <v>100</v>
      </c>
      <c r="F49" s="29" t="s">
        <v>101</v>
      </c>
      <c r="G49" s="29" t="s">
        <v>240</v>
      </c>
      <c r="H49" s="29" t="s">
        <v>241</v>
      </c>
      <c r="I49" s="115">
        <v>68000</v>
      </c>
      <c r="J49" s="115">
        <v>68000</v>
      </c>
      <c r="K49" s="115">
        <v>68000</v>
      </c>
      <c r="L49" s="115"/>
      <c r="M49" s="115"/>
      <c r="N49" s="115"/>
      <c r="O49" s="115"/>
      <c r="P49" s="115"/>
      <c r="Q49" s="115"/>
      <c r="R49" s="115"/>
      <c r="S49" s="115"/>
      <c r="T49" s="115"/>
      <c r="U49" s="91"/>
      <c r="V49" s="115"/>
      <c r="W49" s="115"/>
    </row>
    <row r="50" ht="32.9" customHeight="1" spans="1:23">
      <c r="A50" s="29"/>
      <c r="B50" s="29"/>
      <c r="C50" s="29" t="s">
        <v>253</v>
      </c>
      <c r="D50" s="29"/>
      <c r="E50" s="29"/>
      <c r="F50" s="29"/>
      <c r="G50" s="29"/>
      <c r="H50" s="29"/>
      <c r="I50" s="115">
        <v>856439.6</v>
      </c>
      <c r="J50" s="115">
        <v>619000</v>
      </c>
      <c r="K50" s="115"/>
      <c r="L50" s="115"/>
      <c r="M50" s="115"/>
      <c r="N50" s="115">
        <v>237439.6</v>
      </c>
      <c r="O50" s="115"/>
      <c r="P50" s="115"/>
      <c r="Q50" s="115"/>
      <c r="R50" s="115"/>
      <c r="S50" s="115"/>
      <c r="T50" s="115"/>
      <c r="U50" s="91"/>
      <c r="V50" s="115"/>
      <c r="W50" s="115"/>
    </row>
    <row r="51" ht="32.9" customHeight="1" spans="1:23">
      <c r="A51" s="29" t="s">
        <v>243</v>
      </c>
      <c r="B51" s="114" t="s">
        <v>254</v>
      </c>
      <c r="C51" s="29" t="s">
        <v>253</v>
      </c>
      <c r="D51" s="29" t="s">
        <v>45</v>
      </c>
      <c r="E51" s="29" t="s">
        <v>100</v>
      </c>
      <c r="F51" s="29" t="s">
        <v>101</v>
      </c>
      <c r="G51" s="29" t="s">
        <v>206</v>
      </c>
      <c r="H51" s="29" t="s">
        <v>207</v>
      </c>
      <c r="I51" s="115">
        <v>249600</v>
      </c>
      <c r="J51" s="115">
        <v>249600</v>
      </c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91"/>
      <c r="V51" s="115"/>
      <c r="W51" s="115"/>
    </row>
    <row r="52" ht="32.9" customHeight="1" spans="1:23">
      <c r="A52" s="29" t="s">
        <v>243</v>
      </c>
      <c r="B52" s="114" t="s">
        <v>254</v>
      </c>
      <c r="C52" s="29" t="s">
        <v>253</v>
      </c>
      <c r="D52" s="29" t="s">
        <v>45</v>
      </c>
      <c r="E52" s="29" t="s">
        <v>100</v>
      </c>
      <c r="F52" s="29" t="s">
        <v>101</v>
      </c>
      <c r="G52" s="29" t="s">
        <v>230</v>
      </c>
      <c r="H52" s="29" t="s">
        <v>231</v>
      </c>
      <c r="I52" s="115">
        <v>200000</v>
      </c>
      <c r="J52" s="115">
        <v>200000</v>
      </c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91"/>
      <c r="V52" s="115"/>
      <c r="W52" s="115"/>
    </row>
    <row r="53" ht="32.9" customHeight="1" spans="1:23">
      <c r="A53" s="29" t="s">
        <v>243</v>
      </c>
      <c r="B53" s="114" t="s">
        <v>254</v>
      </c>
      <c r="C53" s="29" t="s">
        <v>253</v>
      </c>
      <c r="D53" s="29" t="s">
        <v>45</v>
      </c>
      <c r="E53" s="29" t="s">
        <v>100</v>
      </c>
      <c r="F53" s="29" t="s">
        <v>101</v>
      </c>
      <c r="G53" s="29" t="s">
        <v>247</v>
      </c>
      <c r="H53" s="29" t="s">
        <v>248</v>
      </c>
      <c r="I53" s="115">
        <v>29600</v>
      </c>
      <c r="J53" s="115">
        <v>29600</v>
      </c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91"/>
      <c r="V53" s="115"/>
      <c r="W53" s="115"/>
    </row>
    <row r="54" ht="32.9" customHeight="1" spans="1:23">
      <c r="A54" s="29" t="s">
        <v>243</v>
      </c>
      <c r="B54" s="114" t="s">
        <v>254</v>
      </c>
      <c r="C54" s="29" t="s">
        <v>253</v>
      </c>
      <c r="D54" s="29" t="s">
        <v>45</v>
      </c>
      <c r="E54" s="29" t="s">
        <v>100</v>
      </c>
      <c r="F54" s="29" t="s">
        <v>101</v>
      </c>
      <c r="G54" s="29" t="s">
        <v>232</v>
      </c>
      <c r="H54" s="29" t="s">
        <v>233</v>
      </c>
      <c r="I54" s="115">
        <v>37300</v>
      </c>
      <c r="J54" s="115">
        <v>37300</v>
      </c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91"/>
      <c r="V54" s="115"/>
      <c r="W54" s="115"/>
    </row>
    <row r="55" ht="32.9" customHeight="1" spans="1:23">
      <c r="A55" s="29" t="s">
        <v>243</v>
      </c>
      <c r="B55" s="114" t="s">
        <v>254</v>
      </c>
      <c r="C55" s="29" t="s">
        <v>253</v>
      </c>
      <c r="D55" s="29" t="s">
        <v>45</v>
      </c>
      <c r="E55" s="29" t="s">
        <v>100</v>
      </c>
      <c r="F55" s="29" t="s">
        <v>101</v>
      </c>
      <c r="G55" s="29" t="s">
        <v>249</v>
      </c>
      <c r="H55" s="29" t="s">
        <v>250</v>
      </c>
      <c r="I55" s="115">
        <v>40600</v>
      </c>
      <c r="J55" s="115">
        <v>40600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91"/>
      <c r="V55" s="115"/>
      <c r="W55" s="115"/>
    </row>
    <row r="56" ht="32.9" customHeight="1" spans="1:23">
      <c r="A56" s="29" t="s">
        <v>243</v>
      </c>
      <c r="B56" s="114" t="s">
        <v>254</v>
      </c>
      <c r="C56" s="29" t="s">
        <v>253</v>
      </c>
      <c r="D56" s="29" t="s">
        <v>45</v>
      </c>
      <c r="E56" s="29" t="s">
        <v>100</v>
      </c>
      <c r="F56" s="29" t="s">
        <v>101</v>
      </c>
      <c r="G56" s="29" t="s">
        <v>194</v>
      </c>
      <c r="H56" s="29" t="s">
        <v>195</v>
      </c>
      <c r="I56" s="115">
        <v>61900</v>
      </c>
      <c r="J56" s="115">
        <v>61900</v>
      </c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91"/>
      <c r="V56" s="115"/>
      <c r="W56" s="115"/>
    </row>
    <row r="57" ht="32.9" customHeight="1" spans="1:23">
      <c r="A57" s="29" t="s">
        <v>243</v>
      </c>
      <c r="B57" s="114" t="s">
        <v>254</v>
      </c>
      <c r="C57" s="29" t="s">
        <v>253</v>
      </c>
      <c r="D57" s="29" t="s">
        <v>45</v>
      </c>
      <c r="E57" s="29" t="s">
        <v>100</v>
      </c>
      <c r="F57" s="29" t="s">
        <v>101</v>
      </c>
      <c r="G57" s="29" t="s">
        <v>223</v>
      </c>
      <c r="H57" s="29" t="s">
        <v>224</v>
      </c>
      <c r="I57" s="115">
        <v>237439.6</v>
      </c>
      <c r="J57" s="115"/>
      <c r="K57" s="115"/>
      <c r="L57" s="115"/>
      <c r="M57" s="115"/>
      <c r="N57" s="115">
        <v>237439.6</v>
      </c>
      <c r="O57" s="115"/>
      <c r="P57" s="115"/>
      <c r="Q57" s="115"/>
      <c r="R57" s="115"/>
      <c r="S57" s="115"/>
      <c r="T57" s="115"/>
      <c r="U57" s="91"/>
      <c r="V57" s="115"/>
      <c r="W57" s="115"/>
    </row>
    <row r="58" ht="32.9" customHeight="1" spans="1:23">
      <c r="A58" s="29"/>
      <c r="B58" s="29"/>
      <c r="C58" s="29" t="s">
        <v>255</v>
      </c>
      <c r="D58" s="29"/>
      <c r="E58" s="29"/>
      <c r="F58" s="29"/>
      <c r="G58" s="29"/>
      <c r="H58" s="29"/>
      <c r="I58" s="115">
        <v>100000</v>
      </c>
      <c r="J58" s="115">
        <v>100000</v>
      </c>
      <c r="K58" s="115">
        <v>100000</v>
      </c>
      <c r="L58" s="115"/>
      <c r="M58" s="115"/>
      <c r="N58" s="115"/>
      <c r="O58" s="115"/>
      <c r="P58" s="115"/>
      <c r="Q58" s="115"/>
      <c r="R58" s="115"/>
      <c r="S58" s="115"/>
      <c r="T58" s="115"/>
      <c r="U58" s="91"/>
      <c r="V58" s="115"/>
      <c r="W58" s="115"/>
    </row>
    <row r="59" ht="32.9" customHeight="1" spans="1:23">
      <c r="A59" s="29" t="s">
        <v>243</v>
      </c>
      <c r="B59" s="114" t="s">
        <v>256</v>
      </c>
      <c r="C59" s="29" t="s">
        <v>255</v>
      </c>
      <c r="D59" s="29" t="s">
        <v>45</v>
      </c>
      <c r="E59" s="29" t="s">
        <v>100</v>
      </c>
      <c r="F59" s="29" t="s">
        <v>101</v>
      </c>
      <c r="G59" s="29" t="s">
        <v>206</v>
      </c>
      <c r="H59" s="29" t="s">
        <v>207</v>
      </c>
      <c r="I59" s="115">
        <v>20000</v>
      </c>
      <c r="J59" s="115">
        <v>20000</v>
      </c>
      <c r="K59" s="115">
        <v>20000</v>
      </c>
      <c r="L59" s="115"/>
      <c r="M59" s="115"/>
      <c r="N59" s="115"/>
      <c r="O59" s="115"/>
      <c r="P59" s="115"/>
      <c r="Q59" s="115"/>
      <c r="R59" s="115"/>
      <c r="S59" s="115"/>
      <c r="T59" s="115"/>
      <c r="U59" s="91"/>
      <c r="V59" s="115"/>
      <c r="W59" s="115"/>
    </row>
    <row r="60" ht="32.9" customHeight="1" spans="1:23">
      <c r="A60" s="29" t="s">
        <v>243</v>
      </c>
      <c r="B60" s="114" t="s">
        <v>256</v>
      </c>
      <c r="C60" s="29" t="s">
        <v>255</v>
      </c>
      <c r="D60" s="29" t="s">
        <v>45</v>
      </c>
      <c r="E60" s="29" t="s">
        <v>100</v>
      </c>
      <c r="F60" s="29" t="s">
        <v>101</v>
      </c>
      <c r="G60" s="29" t="s">
        <v>247</v>
      </c>
      <c r="H60" s="29" t="s">
        <v>248</v>
      </c>
      <c r="I60" s="115">
        <v>70000</v>
      </c>
      <c r="J60" s="115">
        <v>70000</v>
      </c>
      <c r="K60" s="115">
        <v>70000</v>
      </c>
      <c r="L60" s="115"/>
      <c r="M60" s="115"/>
      <c r="N60" s="115"/>
      <c r="O60" s="115"/>
      <c r="P60" s="115"/>
      <c r="Q60" s="115"/>
      <c r="R60" s="115"/>
      <c r="S60" s="115"/>
      <c r="T60" s="115"/>
      <c r="U60" s="91"/>
      <c r="V60" s="115"/>
      <c r="W60" s="115"/>
    </row>
    <row r="61" ht="32.9" customHeight="1" spans="1:23">
      <c r="A61" s="29" t="s">
        <v>243</v>
      </c>
      <c r="B61" s="114" t="s">
        <v>256</v>
      </c>
      <c r="C61" s="29" t="s">
        <v>255</v>
      </c>
      <c r="D61" s="29" t="s">
        <v>45</v>
      </c>
      <c r="E61" s="29" t="s">
        <v>100</v>
      </c>
      <c r="F61" s="29" t="s">
        <v>101</v>
      </c>
      <c r="G61" s="29" t="s">
        <v>194</v>
      </c>
      <c r="H61" s="29" t="s">
        <v>195</v>
      </c>
      <c r="I61" s="115">
        <v>10000</v>
      </c>
      <c r="J61" s="115">
        <v>10000</v>
      </c>
      <c r="K61" s="115">
        <v>10000</v>
      </c>
      <c r="L61" s="115"/>
      <c r="M61" s="115"/>
      <c r="N61" s="115"/>
      <c r="O61" s="115"/>
      <c r="P61" s="115"/>
      <c r="Q61" s="115"/>
      <c r="R61" s="115"/>
      <c r="S61" s="115"/>
      <c r="T61" s="115"/>
      <c r="U61" s="91"/>
      <c r="V61" s="115"/>
      <c r="W61" s="115"/>
    </row>
    <row r="62" ht="18.75" customHeight="1" spans="1:23">
      <c r="A62" s="35" t="s">
        <v>110</v>
      </c>
      <c r="B62" s="36"/>
      <c r="C62" s="36"/>
      <c r="D62" s="36"/>
      <c r="E62" s="36"/>
      <c r="F62" s="36"/>
      <c r="G62" s="36"/>
      <c r="H62" s="37"/>
      <c r="I62" s="115">
        <v>11436719.51</v>
      </c>
      <c r="J62" s="115">
        <v>3114200</v>
      </c>
      <c r="K62" s="115">
        <v>1178600</v>
      </c>
      <c r="L62" s="115"/>
      <c r="M62" s="115"/>
      <c r="N62" s="115">
        <v>549319.51</v>
      </c>
      <c r="O62" s="115"/>
      <c r="P62" s="115"/>
      <c r="Q62" s="115"/>
      <c r="R62" s="115">
        <v>7773200</v>
      </c>
      <c r="S62" s="115">
        <v>7765200</v>
      </c>
      <c r="T62" s="115"/>
      <c r="U62" s="91"/>
      <c r="V62" s="115"/>
      <c r="W62" s="115">
        <v>8000</v>
      </c>
    </row>
  </sheetData>
  <mergeCells count="28">
    <mergeCell ref="A2:W2"/>
    <mergeCell ref="A3:I3"/>
    <mergeCell ref="J4:M4"/>
    <mergeCell ref="N4:P4"/>
    <mergeCell ref="R4:W4"/>
    <mergeCell ref="J5:K5"/>
    <mergeCell ref="A62:H6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28"/>
  <sheetViews>
    <sheetView showZeros="0" topLeftCell="A19" workbookViewId="0">
      <selection activeCell="A1" sqref="A1"/>
    </sheetView>
  </sheetViews>
  <sheetFormatPr defaultColWidth="9.13888888888889" defaultRowHeight="12" customHeight="1"/>
  <cols>
    <col min="1" max="1" width="31.3888888888889" customWidth="1"/>
    <col min="2" max="2" width="29" customWidth="1"/>
    <col min="3" max="3" width="17.1759259259259" customWidth="1"/>
    <col min="4" max="4" width="21.0277777777778" customWidth="1"/>
    <col min="5" max="5" width="23.5740740740741" customWidth="1"/>
    <col min="6" max="6" width="11.2777777777778" customWidth="1"/>
    <col min="7" max="7" width="10.3148148148148" customWidth="1"/>
    <col min="8" max="8" width="9.31481481481481" customWidth="1"/>
    <col min="9" max="9" width="13.4259259259259" customWidth="1"/>
    <col min="10" max="10" width="40.5277777777778" customWidth="1"/>
  </cols>
  <sheetData>
    <row r="1" customHeight="1" spans="1:10">
      <c r="J1" s="48" t="s">
        <v>257</v>
      </c>
    </row>
    <row r="2" ht="28.5" customHeight="1" spans="1:10">
      <c r="A2" s="49" t="s">
        <v>258</v>
      </c>
      <c r="B2" s="31"/>
      <c r="C2" s="31"/>
      <c r="D2" s="31"/>
      <c r="E2" s="31"/>
      <c r="F2" s="50"/>
      <c r="G2" s="31"/>
      <c r="H2" s="50"/>
      <c r="I2" s="50"/>
      <c r="J2" s="31"/>
    </row>
    <row r="3" ht="15" customHeight="1" spans="1:10">
      <c r="A3" s="3" t="str">
        <f>"单位名称："&amp;"云南省林业调查规划院营林分院"</f>
        <v>单位名称：云南省林业调查规划院营林分院</v>
      </c>
    </row>
    <row r="4" ht="14.25" customHeight="1" spans="1:10">
      <c r="A4" s="51" t="s">
        <v>259</v>
      </c>
      <c r="B4" s="51" t="s">
        <v>260</v>
      </c>
      <c r="C4" s="51" t="s">
        <v>261</v>
      </c>
      <c r="D4" s="51" t="s">
        <v>262</v>
      </c>
      <c r="E4" s="51" t="s">
        <v>263</v>
      </c>
      <c r="F4" s="52" t="s">
        <v>264</v>
      </c>
      <c r="G4" s="51" t="s">
        <v>265</v>
      </c>
      <c r="H4" s="52" t="s">
        <v>266</v>
      </c>
      <c r="I4" s="52" t="s">
        <v>267</v>
      </c>
      <c r="J4" s="51" t="s">
        <v>268</v>
      </c>
    </row>
    <row r="5" ht="14.25" customHeight="1" spans="1:10">
      <c r="A5" s="51">
        <v>1</v>
      </c>
      <c r="B5" s="51">
        <v>2</v>
      </c>
      <c r="C5" s="51">
        <v>3</v>
      </c>
      <c r="D5" s="51">
        <v>4</v>
      </c>
      <c r="E5" s="51">
        <v>5</v>
      </c>
      <c r="F5" s="52">
        <v>6</v>
      </c>
      <c r="G5" s="51">
        <v>7</v>
      </c>
      <c r="H5" s="52">
        <v>8</v>
      </c>
      <c r="I5" s="52">
        <v>9</v>
      </c>
      <c r="J5" s="51">
        <v>10</v>
      </c>
    </row>
    <row r="6" ht="17.3" customHeight="1" spans="1:10">
      <c r="A6" s="53" t="s">
        <v>45</v>
      </c>
      <c r="B6" s="54"/>
      <c r="C6" s="54"/>
      <c r="D6" s="54"/>
      <c r="E6" s="55"/>
      <c r="F6" s="56"/>
      <c r="G6" s="55"/>
      <c r="H6" s="56"/>
      <c r="I6" s="56"/>
      <c r="J6" s="55"/>
    </row>
    <row r="7" ht="47.3" customHeight="1" spans="1:10">
      <c r="A7" s="109" t="s">
        <v>255</v>
      </c>
      <c r="B7" s="57" t="s">
        <v>269</v>
      </c>
      <c r="C7" s="57" t="s">
        <v>270</v>
      </c>
      <c r="D7" s="57" t="s">
        <v>271</v>
      </c>
      <c r="E7" s="53" t="s">
        <v>272</v>
      </c>
      <c r="F7" s="57" t="s">
        <v>273</v>
      </c>
      <c r="G7" s="53" t="s">
        <v>128</v>
      </c>
      <c r="H7" s="57" t="s">
        <v>274</v>
      </c>
      <c r="I7" s="57" t="s">
        <v>275</v>
      </c>
      <c r="J7" s="58" t="s">
        <v>276</v>
      </c>
    </row>
    <row r="8" ht="47.3" customHeight="1" spans="1:10">
      <c r="A8" s="109" t="s">
        <v>255</v>
      </c>
      <c r="B8" s="57" t="s">
        <v>269</v>
      </c>
      <c r="C8" s="57" t="s">
        <v>270</v>
      </c>
      <c r="D8" s="57" t="s">
        <v>277</v>
      </c>
      <c r="E8" s="53" t="s">
        <v>278</v>
      </c>
      <c r="F8" s="57" t="s">
        <v>273</v>
      </c>
      <c r="G8" s="53" t="s">
        <v>279</v>
      </c>
      <c r="H8" s="57" t="s">
        <v>280</v>
      </c>
      <c r="I8" s="57" t="s">
        <v>275</v>
      </c>
      <c r="J8" s="58" t="s">
        <v>281</v>
      </c>
    </row>
    <row r="9" ht="47.3" customHeight="1" spans="1:10">
      <c r="A9" s="109" t="s">
        <v>255</v>
      </c>
      <c r="B9" s="57" t="s">
        <v>269</v>
      </c>
      <c r="C9" s="57" t="s">
        <v>282</v>
      </c>
      <c r="D9" s="57" t="s">
        <v>283</v>
      </c>
      <c r="E9" s="53" t="s">
        <v>284</v>
      </c>
      <c r="F9" s="57" t="s">
        <v>273</v>
      </c>
      <c r="G9" s="53" t="s">
        <v>279</v>
      </c>
      <c r="H9" s="57" t="s">
        <v>280</v>
      </c>
      <c r="I9" s="57" t="s">
        <v>275</v>
      </c>
      <c r="J9" s="58" t="s">
        <v>285</v>
      </c>
    </row>
    <row r="10" ht="47.3" customHeight="1" spans="1:10">
      <c r="A10" s="109" t="s">
        <v>255</v>
      </c>
      <c r="B10" s="57" t="s">
        <v>269</v>
      </c>
      <c r="C10" s="57" t="s">
        <v>286</v>
      </c>
      <c r="D10" s="57" t="s">
        <v>287</v>
      </c>
      <c r="E10" s="53" t="s">
        <v>288</v>
      </c>
      <c r="F10" s="57" t="s">
        <v>289</v>
      </c>
      <c r="G10" s="53" t="s">
        <v>290</v>
      </c>
      <c r="H10" s="57" t="s">
        <v>280</v>
      </c>
      <c r="I10" s="57" t="s">
        <v>275</v>
      </c>
      <c r="J10" s="58" t="s">
        <v>291</v>
      </c>
    </row>
    <row r="11" ht="47.3" customHeight="1" spans="1:10">
      <c r="A11" s="109" t="s">
        <v>251</v>
      </c>
      <c r="B11" s="57" t="s">
        <v>292</v>
      </c>
      <c r="C11" s="57" t="s">
        <v>270</v>
      </c>
      <c r="D11" s="57" t="s">
        <v>271</v>
      </c>
      <c r="E11" s="53" t="s">
        <v>293</v>
      </c>
      <c r="F11" s="57" t="s">
        <v>289</v>
      </c>
      <c r="G11" s="53" t="s">
        <v>294</v>
      </c>
      <c r="H11" s="57" t="s">
        <v>274</v>
      </c>
      <c r="I11" s="57" t="s">
        <v>275</v>
      </c>
      <c r="J11" s="58" t="s">
        <v>295</v>
      </c>
    </row>
    <row r="12" ht="47.3" customHeight="1" spans="1:10">
      <c r="A12" s="109" t="s">
        <v>251</v>
      </c>
      <c r="B12" s="57" t="s">
        <v>292</v>
      </c>
      <c r="C12" s="57" t="s">
        <v>270</v>
      </c>
      <c r="D12" s="57" t="s">
        <v>296</v>
      </c>
      <c r="E12" s="53" t="s">
        <v>297</v>
      </c>
      <c r="F12" s="57" t="s">
        <v>289</v>
      </c>
      <c r="G12" s="53" t="s">
        <v>290</v>
      </c>
      <c r="H12" s="57" t="s">
        <v>280</v>
      </c>
      <c r="I12" s="57" t="s">
        <v>275</v>
      </c>
      <c r="J12" s="58" t="s">
        <v>298</v>
      </c>
    </row>
    <row r="13" ht="47.3" customHeight="1" spans="1:10">
      <c r="A13" s="109" t="s">
        <v>251</v>
      </c>
      <c r="B13" s="57" t="s">
        <v>292</v>
      </c>
      <c r="C13" s="57" t="s">
        <v>270</v>
      </c>
      <c r="D13" s="57" t="s">
        <v>277</v>
      </c>
      <c r="E13" s="53" t="s">
        <v>299</v>
      </c>
      <c r="F13" s="57" t="s">
        <v>289</v>
      </c>
      <c r="G13" s="53" t="s">
        <v>300</v>
      </c>
      <c r="H13" s="57" t="s">
        <v>301</v>
      </c>
      <c r="I13" s="57" t="s">
        <v>275</v>
      </c>
      <c r="J13" s="58" t="s">
        <v>302</v>
      </c>
    </row>
    <row r="14" ht="47.3" customHeight="1" spans="1:10">
      <c r="A14" s="109" t="s">
        <v>251</v>
      </c>
      <c r="B14" s="57" t="s">
        <v>292</v>
      </c>
      <c r="C14" s="57" t="s">
        <v>282</v>
      </c>
      <c r="D14" s="57" t="s">
        <v>283</v>
      </c>
      <c r="E14" s="53" t="s">
        <v>303</v>
      </c>
      <c r="F14" s="57" t="s">
        <v>273</v>
      </c>
      <c r="G14" s="53" t="s">
        <v>290</v>
      </c>
      <c r="H14" s="57" t="s">
        <v>280</v>
      </c>
      <c r="I14" s="57" t="s">
        <v>275</v>
      </c>
      <c r="J14" s="58" t="s">
        <v>304</v>
      </c>
    </row>
    <row r="15" ht="47.3" customHeight="1" spans="1:10">
      <c r="A15" s="109" t="s">
        <v>251</v>
      </c>
      <c r="B15" s="57" t="s">
        <v>292</v>
      </c>
      <c r="C15" s="57" t="s">
        <v>286</v>
      </c>
      <c r="D15" s="57" t="s">
        <v>287</v>
      </c>
      <c r="E15" s="53" t="s">
        <v>287</v>
      </c>
      <c r="F15" s="57" t="s">
        <v>289</v>
      </c>
      <c r="G15" s="53" t="s">
        <v>290</v>
      </c>
      <c r="H15" s="57" t="s">
        <v>280</v>
      </c>
      <c r="I15" s="57" t="s">
        <v>275</v>
      </c>
      <c r="J15" s="58" t="s">
        <v>305</v>
      </c>
    </row>
    <row r="16" ht="47.3" customHeight="1" spans="1:10">
      <c r="A16" s="109" t="s">
        <v>253</v>
      </c>
      <c r="B16" s="57" t="s">
        <v>306</v>
      </c>
      <c r="C16" s="57" t="s">
        <v>270</v>
      </c>
      <c r="D16" s="57" t="s">
        <v>271</v>
      </c>
      <c r="E16" s="53" t="s">
        <v>307</v>
      </c>
      <c r="F16" s="57" t="s">
        <v>289</v>
      </c>
      <c r="G16" s="53" t="s">
        <v>300</v>
      </c>
      <c r="H16" s="57" t="s">
        <v>280</v>
      </c>
      <c r="I16" s="57" t="s">
        <v>275</v>
      </c>
      <c r="J16" s="58" t="s">
        <v>308</v>
      </c>
    </row>
    <row r="17" ht="47.3" customHeight="1" spans="1:10">
      <c r="A17" s="109" t="s">
        <v>253</v>
      </c>
      <c r="B17" s="57" t="s">
        <v>306</v>
      </c>
      <c r="C17" s="57" t="s">
        <v>270</v>
      </c>
      <c r="D17" s="57" t="s">
        <v>296</v>
      </c>
      <c r="E17" s="53" t="s">
        <v>309</v>
      </c>
      <c r="F17" s="57" t="s">
        <v>289</v>
      </c>
      <c r="G17" s="53" t="s">
        <v>300</v>
      </c>
      <c r="H17" s="57" t="s">
        <v>310</v>
      </c>
      <c r="I17" s="57" t="s">
        <v>275</v>
      </c>
      <c r="J17" s="58" t="s">
        <v>311</v>
      </c>
    </row>
    <row r="18" ht="47.3" customHeight="1" spans="1:10">
      <c r="A18" s="109" t="s">
        <v>253</v>
      </c>
      <c r="B18" s="57" t="s">
        <v>306</v>
      </c>
      <c r="C18" s="57" t="s">
        <v>282</v>
      </c>
      <c r="D18" s="57" t="s">
        <v>283</v>
      </c>
      <c r="E18" s="53" t="s">
        <v>312</v>
      </c>
      <c r="F18" s="57" t="s">
        <v>289</v>
      </c>
      <c r="G18" s="53" t="s">
        <v>290</v>
      </c>
      <c r="H18" s="57" t="s">
        <v>280</v>
      </c>
      <c r="I18" s="57" t="s">
        <v>275</v>
      </c>
      <c r="J18" s="58" t="s">
        <v>313</v>
      </c>
    </row>
    <row r="19" ht="58" customHeight="1" spans="1:10">
      <c r="A19" s="109" t="s">
        <v>253</v>
      </c>
      <c r="B19" s="57" t="s">
        <v>306</v>
      </c>
      <c r="C19" s="57" t="s">
        <v>286</v>
      </c>
      <c r="D19" s="57" t="s">
        <v>287</v>
      </c>
      <c r="E19" s="53" t="s">
        <v>314</v>
      </c>
      <c r="F19" s="57" t="s">
        <v>289</v>
      </c>
      <c r="G19" s="53" t="s">
        <v>290</v>
      </c>
      <c r="H19" s="57" t="s">
        <v>280</v>
      </c>
      <c r="I19" s="57" t="s">
        <v>275</v>
      </c>
      <c r="J19" s="58" t="s">
        <v>315</v>
      </c>
    </row>
    <row r="20" ht="47.3" customHeight="1" spans="1:10">
      <c r="A20" s="109" t="s">
        <v>242</v>
      </c>
      <c r="B20" s="57" t="s">
        <v>316</v>
      </c>
      <c r="C20" s="57" t="s">
        <v>270</v>
      </c>
      <c r="D20" s="57" t="s">
        <v>271</v>
      </c>
      <c r="E20" s="53" t="s">
        <v>317</v>
      </c>
      <c r="F20" s="57" t="s">
        <v>289</v>
      </c>
      <c r="G20" s="53" t="s">
        <v>129</v>
      </c>
      <c r="H20" s="57" t="s">
        <v>318</v>
      </c>
      <c r="I20" s="57" t="s">
        <v>275</v>
      </c>
      <c r="J20" s="58" t="s">
        <v>319</v>
      </c>
    </row>
    <row r="21" ht="47.3" customHeight="1" spans="1:10">
      <c r="A21" s="109" t="s">
        <v>242</v>
      </c>
      <c r="B21" s="57" t="s">
        <v>316</v>
      </c>
      <c r="C21" s="57" t="s">
        <v>270</v>
      </c>
      <c r="D21" s="57" t="s">
        <v>296</v>
      </c>
      <c r="E21" s="53" t="s">
        <v>320</v>
      </c>
      <c r="F21" s="57" t="s">
        <v>289</v>
      </c>
      <c r="G21" s="53" t="s">
        <v>300</v>
      </c>
      <c r="H21" s="57" t="s">
        <v>280</v>
      </c>
      <c r="I21" s="57" t="s">
        <v>275</v>
      </c>
      <c r="J21" s="58" t="s">
        <v>321</v>
      </c>
    </row>
    <row r="22" ht="47.3" customHeight="1" spans="1:10">
      <c r="A22" s="109" t="s">
        <v>242</v>
      </c>
      <c r="B22" s="57" t="s">
        <v>316</v>
      </c>
      <c r="C22" s="57" t="s">
        <v>282</v>
      </c>
      <c r="D22" s="57" t="s">
        <v>283</v>
      </c>
      <c r="E22" s="53" t="s">
        <v>322</v>
      </c>
      <c r="F22" s="57" t="s">
        <v>289</v>
      </c>
      <c r="G22" s="53" t="s">
        <v>323</v>
      </c>
      <c r="H22" s="57" t="s">
        <v>324</v>
      </c>
      <c r="I22" s="57" t="s">
        <v>275</v>
      </c>
      <c r="J22" s="58" t="s">
        <v>325</v>
      </c>
    </row>
    <row r="23" ht="47.3" customHeight="1" spans="1:10">
      <c r="A23" s="109" t="s">
        <v>242</v>
      </c>
      <c r="B23" s="57" t="s">
        <v>316</v>
      </c>
      <c r="C23" s="57" t="s">
        <v>286</v>
      </c>
      <c r="D23" s="57" t="s">
        <v>287</v>
      </c>
      <c r="E23" s="53" t="s">
        <v>287</v>
      </c>
      <c r="F23" s="57" t="s">
        <v>289</v>
      </c>
      <c r="G23" s="53" t="s">
        <v>300</v>
      </c>
      <c r="H23" s="57" t="s">
        <v>280</v>
      </c>
      <c r="I23" s="57" t="s">
        <v>275</v>
      </c>
      <c r="J23" s="58" t="s">
        <v>326</v>
      </c>
    </row>
    <row r="24" ht="54" customHeight="1" spans="1:10">
      <c r="A24" s="109" t="s">
        <v>225</v>
      </c>
      <c r="B24" s="57" t="s">
        <v>327</v>
      </c>
      <c r="C24" s="57" t="s">
        <v>270</v>
      </c>
      <c r="D24" s="57" t="s">
        <v>271</v>
      </c>
      <c r="E24" s="53" t="s">
        <v>328</v>
      </c>
      <c r="F24" s="57" t="s">
        <v>289</v>
      </c>
      <c r="G24" s="53" t="s">
        <v>329</v>
      </c>
      <c r="H24" s="57" t="s">
        <v>274</v>
      </c>
      <c r="I24" s="57" t="s">
        <v>275</v>
      </c>
      <c r="J24" s="58" t="s">
        <v>330</v>
      </c>
    </row>
    <row r="25" ht="58" customHeight="1" spans="1:10">
      <c r="A25" s="109" t="s">
        <v>225</v>
      </c>
      <c r="B25" s="57" t="s">
        <v>327</v>
      </c>
      <c r="C25" s="57" t="s">
        <v>270</v>
      </c>
      <c r="D25" s="57" t="s">
        <v>271</v>
      </c>
      <c r="E25" s="53" t="s">
        <v>331</v>
      </c>
      <c r="F25" s="57" t="s">
        <v>289</v>
      </c>
      <c r="G25" s="53" t="s">
        <v>332</v>
      </c>
      <c r="H25" s="57" t="s">
        <v>333</v>
      </c>
      <c r="I25" s="57" t="s">
        <v>275</v>
      </c>
      <c r="J25" s="58" t="s">
        <v>334</v>
      </c>
    </row>
    <row r="26" ht="47.3" customHeight="1" spans="1:10">
      <c r="A26" s="109" t="s">
        <v>225</v>
      </c>
      <c r="B26" s="57" t="s">
        <v>327</v>
      </c>
      <c r="C26" s="57" t="s">
        <v>282</v>
      </c>
      <c r="D26" s="57" t="s">
        <v>283</v>
      </c>
      <c r="E26" s="53" t="s">
        <v>335</v>
      </c>
      <c r="F26" s="57" t="s">
        <v>289</v>
      </c>
      <c r="G26" s="53" t="s">
        <v>290</v>
      </c>
      <c r="H26" s="57" t="s">
        <v>280</v>
      </c>
      <c r="I26" s="57" t="s">
        <v>275</v>
      </c>
      <c r="J26" s="58" t="s">
        <v>336</v>
      </c>
    </row>
    <row r="27" ht="47.3" customHeight="1" spans="1:10">
      <c r="A27" s="109" t="s">
        <v>225</v>
      </c>
      <c r="B27" s="57" t="s">
        <v>327</v>
      </c>
      <c r="C27" s="57" t="s">
        <v>286</v>
      </c>
      <c r="D27" s="57" t="s">
        <v>287</v>
      </c>
      <c r="E27" s="53" t="s">
        <v>337</v>
      </c>
      <c r="F27" s="57" t="s">
        <v>289</v>
      </c>
      <c r="G27" s="53" t="s">
        <v>300</v>
      </c>
      <c r="H27" s="57" t="s">
        <v>280</v>
      </c>
      <c r="I27" s="57" t="s">
        <v>275</v>
      </c>
      <c r="J27" s="58" t="s">
        <v>338</v>
      </c>
    </row>
    <row r="28" ht="47.3" customHeight="1" spans="1:10">
      <c r="A28" s="109" t="s">
        <v>225</v>
      </c>
      <c r="B28" s="57" t="s">
        <v>327</v>
      </c>
      <c r="C28" s="57" t="s">
        <v>286</v>
      </c>
      <c r="D28" s="57" t="s">
        <v>287</v>
      </c>
      <c r="E28" s="53" t="s">
        <v>339</v>
      </c>
      <c r="F28" s="57" t="s">
        <v>289</v>
      </c>
      <c r="G28" s="53" t="s">
        <v>300</v>
      </c>
      <c r="H28" s="57" t="s">
        <v>280</v>
      </c>
      <c r="I28" s="57" t="s">
        <v>275</v>
      </c>
      <c r="J28" s="58" t="s">
        <v>340</v>
      </c>
    </row>
  </sheetData>
  <mergeCells count="12">
    <mergeCell ref="A2:J2"/>
    <mergeCell ref="A3:H3"/>
    <mergeCell ref="A7:A10"/>
    <mergeCell ref="A11:A15"/>
    <mergeCell ref="A16:A19"/>
    <mergeCell ref="A20:A23"/>
    <mergeCell ref="A24:A28"/>
    <mergeCell ref="B7:B10"/>
    <mergeCell ref="B11:B15"/>
    <mergeCell ref="B16:B19"/>
    <mergeCell ref="B20:B23"/>
    <mergeCell ref="B24:B2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省对下转移支付预算表09-1</vt:lpstr>
      <vt:lpstr>省对下转移支付绩效目标表09-2</vt:lpstr>
      <vt:lpstr>新增资产配置表10</vt:lpstr>
      <vt:lpstr>中央转移支付补助项目支出预算表11</vt:lpstr>
      <vt:lpstr>部门项目支出中期规划预算表12</vt:lpstr>
      <vt:lpstr>省级政务信息化建设类项目预算表13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郎嫒</cp:lastModifiedBy>
  <dcterms:created xsi:type="dcterms:W3CDTF">2026-02-09T11:16:48Z</dcterms:created>
  <dcterms:modified xsi:type="dcterms:W3CDTF">2026-02-09T11:32:48Z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0EBF4F27DED3484BA0485913D555472A_13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